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ThinkPad\AppData\Local\Temp\360zip$Temp\360$5\"/>
    </mc:Choice>
  </mc:AlternateContent>
  <bookViews>
    <workbookView xWindow="0" yWindow="0" windowWidth="28800" windowHeight="12540" tabRatio="795" activeTab="2"/>
  </bookViews>
  <sheets>
    <sheet name="建设项目招标控制价汇总表" sheetId="1" r:id="rId1"/>
    <sheet name="主体工程-总预算表(单位元)" sheetId="2" r:id="rId2"/>
    <sheet name="主体工程-建筑工程费用表(格式一)" sheetId="3" r:id="rId3"/>
    <sheet name="主体工程-设备及安装工程费用表(格式一)" sheetId="4" r:id="rId4"/>
    <sheet name="主体工程-临时工程费用表(格式一)" sheetId="5" r:id="rId5"/>
    <sheet name="主体工程-爆破工程专项费（独立费）" sheetId="6" r:id="rId6"/>
    <sheet name="【01-1表】全标段工程量清单汇总表-路桥工程" sheetId="17" r:id="rId7"/>
    <sheet name="路桥工程-上坝道路桥" sheetId="19" r:id="rId8"/>
    <sheet name="路桥工程-淹迁道路桥" sheetId="20" r:id="rId9"/>
    <sheet name="路桥工程-小海河堤顶道路改扩" sheetId="21" r:id="rId10"/>
    <sheet name="路桥工程-上坝道路（S1）" sheetId="18" r:id="rId11"/>
    <sheet name="路桥工程-新建上坝道路（S2）" sheetId="22" r:id="rId12"/>
    <sheet name="路桥工程-左岸淹迁道路（A）" sheetId="23" r:id="rId13"/>
    <sheet name="路桥工程-右岸淹迁道路（B）" sheetId="24" r:id="rId14"/>
    <sheet name="信息化工程-总表" sheetId="26" r:id="rId15"/>
    <sheet name="信息化工程-信息基础设计-信息交换与采集" sheetId="27" r:id="rId16"/>
    <sheet name="信息化工程-全线自动化监控系统" sheetId="28" r:id="rId17"/>
    <sheet name="信息化工程-通信网络" sheetId="29" r:id="rId18"/>
    <sheet name="信息化工程-机房工程等实体环境" sheetId="30" r:id="rId19"/>
    <sheet name="信息化工程-网络安全体系" sheetId="31" r:id="rId20"/>
    <sheet name="路桥工程-进站道路硬化" sheetId="25" r:id="rId21"/>
    <sheet name="水保工程招标控制价总表" sheetId="11" r:id="rId22"/>
    <sheet name="水保工程招标控制价明细表" sheetId="12" r:id="rId23"/>
    <sheet name="环境保护工程招标控制价" sheetId="16" r:id="rId24"/>
  </sheets>
  <definedNames>
    <definedName name="_xlnm._FilterDatabase" localSheetId="2" hidden="1">'主体工程-建筑工程费用表(格式一)'!$A$1:$H$466</definedName>
    <definedName name="_xlnm.Print_Area" localSheetId="6">'【01-1表】全标段工程量清单汇总表-路桥工程'!$A$1:$J$45</definedName>
    <definedName name="_xlnm.Print_Area" localSheetId="23">环境保护工程招标控制价!$4:$227</definedName>
    <definedName name="_xlnm.Print_Area" localSheetId="0">建设项目招标控制价汇总表!$A$1:$E$17</definedName>
    <definedName name="_xlnm.Print_Area" localSheetId="18">'信息化工程-机房工程等实体环境'!$A$1:$J$45</definedName>
    <definedName name="_xlnm.Print_Area" localSheetId="16">'信息化工程-全线自动化监控系统'!$A$1:$J$20</definedName>
    <definedName name="_xlnm.Print_Area" localSheetId="17">'信息化工程-通信网络'!$A$1:$J$21</definedName>
    <definedName name="_xlnm.Print_Area" localSheetId="19">'信息化工程-网络安全体系'!$A$1:$J$20</definedName>
    <definedName name="_xlnm.Print_Area" localSheetId="15">'信息化工程-信息基础设计-信息交换与采集'!$A$1:$J$25</definedName>
    <definedName name="_xlnm.Print_Area" localSheetId="14">'信息化工程-总表'!$A$1:$F$11</definedName>
    <definedName name="_xlnm.Print_Area" localSheetId="5">'主体工程-爆破工程专项费（独立费）'!$A$1:$G$11</definedName>
    <definedName name="_xlnm.Print_Area" localSheetId="2">'主体工程-建筑工程费用表(格式一)'!$A$1:$H$466</definedName>
    <definedName name="_xlnm.Print_Area" localSheetId="3">'主体工程-设备及安装工程费用表(格式一)'!$A$1:$L$405</definedName>
    <definedName name="_xlnm.Print_Titles" localSheetId="23">环境保护工程招标控制价!$1:$3</definedName>
    <definedName name="_xlnm.Print_Titles" localSheetId="18">'信息化工程-机房工程等实体环境'!$1:$6</definedName>
    <definedName name="_xlnm.Print_Titles" localSheetId="16">'信息化工程-全线自动化监控系统'!$1:$6</definedName>
    <definedName name="_xlnm.Print_Titles" localSheetId="17">'信息化工程-通信网络'!$1:$6</definedName>
    <definedName name="_xlnm.Print_Titles" localSheetId="15">'信息化工程-信息基础设计-信息交换与采集'!$1:$6</definedName>
  </definedNames>
  <calcPr calcId="162913"/>
</workbook>
</file>

<file path=xl/calcChain.xml><?xml version="1.0" encoding="utf-8"?>
<calcChain xmlns="http://schemas.openxmlformats.org/spreadsheetml/2006/main">
  <c r="I22" i="11" l="1"/>
  <c r="I20" i="31"/>
  <c r="I19" i="31" s="1"/>
  <c r="H20" i="31"/>
  <c r="H19" i="31" s="1"/>
  <c r="G20" i="31"/>
  <c r="I18" i="31"/>
  <c r="H18" i="31"/>
  <c r="G18" i="31"/>
  <c r="I17" i="31"/>
  <c r="H17" i="31"/>
  <c r="G17" i="31"/>
  <c r="H16" i="31"/>
  <c r="G16" i="31"/>
  <c r="I16" i="31" s="1"/>
  <c r="H15" i="31"/>
  <c r="G15" i="31"/>
  <c r="I15" i="31" s="1"/>
  <c r="I14" i="31"/>
  <c r="H14" i="31"/>
  <c r="G14" i="31"/>
  <c r="H13" i="31"/>
  <c r="G13" i="31"/>
  <c r="I13" i="31" s="1"/>
  <c r="H12" i="31"/>
  <c r="G12" i="31"/>
  <c r="I12" i="31" s="1"/>
  <c r="H11" i="31"/>
  <c r="G11" i="31"/>
  <c r="I11" i="31" s="1"/>
  <c r="I10" i="31"/>
  <c r="H10" i="31"/>
  <c r="G10" i="31"/>
  <c r="I9" i="31"/>
  <c r="H9" i="31"/>
  <c r="H8" i="31" s="1"/>
  <c r="H7" i="31" s="1"/>
  <c r="C9" i="26" s="1"/>
  <c r="G9" i="31"/>
  <c r="I45" i="30"/>
  <c r="H45" i="30"/>
  <c r="I44" i="30"/>
  <c r="H44" i="30"/>
  <c r="I43" i="30"/>
  <c r="H43" i="30"/>
  <c r="I42" i="30"/>
  <c r="H42" i="30"/>
  <c r="I41" i="30"/>
  <c r="H41" i="30"/>
  <c r="I40" i="30"/>
  <c r="H40" i="30"/>
  <c r="I39" i="30"/>
  <c r="H39" i="30"/>
  <c r="I38" i="30"/>
  <c r="H38" i="30"/>
  <c r="I37" i="30"/>
  <c r="H37" i="30"/>
  <c r="I36" i="30"/>
  <c r="H36" i="30"/>
  <c r="I35" i="30"/>
  <c r="H35" i="30"/>
  <c r="I34" i="30"/>
  <c r="I31" i="30" s="1"/>
  <c r="H34" i="30"/>
  <c r="I33" i="30"/>
  <c r="H33" i="30"/>
  <c r="I32" i="30"/>
  <c r="H32" i="30"/>
  <c r="H31" i="30"/>
  <c r="I30" i="30"/>
  <c r="I19" i="30" s="1"/>
  <c r="H30" i="30"/>
  <c r="G30" i="30"/>
  <c r="I29" i="30"/>
  <c r="H29" i="30"/>
  <c r="I28" i="30"/>
  <c r="H28" i="30"/>
  <c r="I27" i="30"/>
  <c r="H27" i="30"/>
  <c r="H19" i="30" s="1"/>
  <c r="I26" i="30"/>
  <c r="H26" i="30"/>
  <c r="I25" i="30"/>
  <c r="H25" i="30"/>
  <c r="I24" i="30"/>
  <c r="H24" i="30"/>
  <c r="I23" i="30"/>
  <c r="H23" i="30"/>
  <c r="I22" i="30"/>
  <c r="H22" i="30"/>
  <c r="I21" i="30"/>
  <c r="H21" i="30"/>
  <c r="I20" i="30"/>
  <c r="H20" i="30"/>
  <c r="I18" i="30"/>
  <c r="H18" i="30"/>
  <c r="I17" i="30"/>
  <c r="H17" i="30"/>
  <c r="I16" i="30"/>
  <c r="H16" i="30"/>
  <c r="I15" i="30"/>
  <c r="H15" i="30"/>
  <c r="I14" i="30"/>
  <c r="H14" i="30"/>
  <c r="H13" i="30"/>
  <c r="G13" i="30"/>
  <c r="I13" i="30" s="1"/>
  <c r="H12" i="30"/>
  <c r="G12" i="30"/>
  <c r="I12" i="30" s="1"/>
  <c r="I11" i="30"/>
  <c r="H11" i="30"/>
  <c r="G11" i="30"/>
  <c r="H10" i="30"/>
  <c r="G10" i="30"/>
  <c r="I10" i="30" s="1"/>
  <c r="I9" i="30"/>
  <c r="H9" i="30"/>
  <c r="H8" i="30" s="1"/>
  <c r="H7" i="30" s="1"/>
  <c r="C8" i="26" s="1"/>
  <c r="G9" i="30"/>
  <c r="H21" i="29"/>
  <c r="G21" i="29"/>
  <c r="I21" i="29" s="1"/>
  <c r="I20" i="29"/>
  <c r="H20" i="29"/>
  <c r="G20" i="29"/>
  <c r="H19" i="29"/>
  <c r="G19" i="29"/>
  <c r="I19" i="29" s="1"/>
  <c r="I18" i="29"/>
  <c r="H18" i="29"/>
  <c r="G18" i="29"/>
  <c r="I17" i="29"/>
  <c r="G17" i="29"/>
  <c r="I16" i="29"/>
  <c r="I15" i="29"/>
  <c r="H15" i="29"/>
  <c r="I14" i="29"/>
  <c r="H14" i="29"/>
  <c r="H12" i="29" s="1"/>
  <c r="G14" i="29"/>
  <c r="I13" i="29"/>
  <c r="H13" i="29"/>
  <c r="G13" i="29"/>
  <c r="I11" i="29"/>
  <c r="H11" i="29"/>
  <c r="I10" i="29"/>
  <c r="H10" i="29"/>
  <c r="G10" i="29"/>
  <c r="H9" i="29"/>
  <c r="G9" i="29"/>
  <c r="I9" i="29" s="1"/>
  <c r="I8" i="29" s="1"/>
  <c r="H8" i="29"/>
  <c r="H7" i="29" s="1"/>
  <c r="C7" i="26" s="1"/>
  <c r="H20" i="28"/>
  <c r="G20" i="28"/>
  <c r="I20" i="28" s="1"/>
  <c r="I19" i="28"/>
  <c r="H19" i="28"/>
  <c r="I18" i="28"/>
  <c r="H18" i="28"/>
  <c r="I17" i="28"/>
  <c r="H17" i="28"/>
  <c r="G17" i="28"/>
  <c r="H16" i="28"/>
  <c r="G16" i="28"/>
  <c r="I16" i="28" s="1"/>
  <c r="I15" i="28"/>
  <c r="H15" i="28"/>
  <c r="G15" i="28"/>
  <c r="H14" i="28"/>
  <c r="G14" i="28"/>
  <c r="I14" i="28" s="1"/>
  <c r="H13" i="28"/>
  <c r="G13" i="28"/>
  <c r="I13" i="28" s="1"/>
  <c r="I12" i="28"/>
  <c r="H12" i="28"/>
  <c r="G12" i="28"/>
  <c r="H11" i="28"/>
  <c r="G11" i="28"/>
  <c r="I11" i="28" s="1"/>
  <c r="I10" i="28"/>
  <c r="H10" i="28"/>
  <c r="H7" i="28" s="1"/>
  <c r="C6" i="26" s="1"/>
  <c r="G10" i="28"/>
  <c r="I9" i="28"/>
  <c r="H9" i="28"/>
  <c r="G9" i="28"/>
  <c r="H8" i="28"/>
  <c r="G8" i="28"/>
  <c r="I8" i="28" s="1"/>
  <c r="I25" i="27"/>
  <c r="H25" i="27"/>
  <c r="G25" i="27"/>
  <c r="I24" i="27"/>
  <c r="H24" i="27"/>
  <c r="I23" i="27"/>
  <c r="H23" i="27"/>
  <c r="I22" i="27"/>
  <c r="H22" i="27"/>
  <c r="I21" i="27"/>
  <c r="H21" i="27"/>
  <c r="I20" i="27"/>
  <c r="H20" i="27"/>
  <c r="I19" i="27"/>
  <c r="H19" i="27"/>
  <c r="I18" i="27"/>
  <c r="H18" i="27"/>
  <c r="H17" i="27"/>
  <c r="G17" i="27"/>
  <c r="I17" i="27" s="1"/>
  <c r="H16" i="27"/>
  <c r="G16" i="27"/>
  <c r="I16" i="27" s="1"/>
  <c r="I15" i="27"/>
  <c r="H15" i="27"/>
  <c r="G15" i="27"/>
  <c r="H14" i="27"/>
  <c r="G14" i="27"/>
  <c r="I14" i="27" s="1"/>
  <c r="H13" i="27"/>
  <c r="G13" i="27"/>
  <c r="I13" i="27" s="1"/>
  <c r="I12" i="27"/>
  <c r="H12" i="27"/>
  <c r="I11" i="27"/>
  <c r="H11" i="27"/>
  <c r="I10" i="27"/>
  <c r="H10" i="27"/>
  <c r="I9" i="27"/>
  <c r="I8" i="27" s="1"/>
  <c r="I7" i="27" s="1"/>
  <c r="D5" i="26" s="1"/>
  <c r="H9" i="27"/>
  <c r="H8" i="27" s="1"/>
  <c r="H7" i="27" s="1"/>
  <c r="C5" i="26" s="1"/>
  <c r="E10" i="6"/>
  <c r="G43" i="2" s="1"/>
  <c r="C16" i="1"/>
  <c r="C15" i="1"/>
  <c r="C14" i="1"/>
  <c r="C13" i="1"/>
  <c r="C12" i="1"/>
  <c r="C11" i="1"/>
  <c r="C10" i="1"/>
  <c r="C9" i="1"/>
  <c r="C4" i="1" s="1"/>
  <c r="C17" i="1" s="1"/>
  <c r="C8" i="1"/>
  <c r="C7" i="1"/>
  <c r="C6" i="1"/>
  <c r="C5" i="1"/>
  <c r="G44" i="2" l="1"/>
  <c r="I44" i="2" s="1"/>
  <c r="I46" i="2" s="1"/>
  <c r="I43" i="2"/>
  <c r="C10" i="26"/>
  <c r="E10" i="26" s="1"/>
  <c r="E5" i="26"/>
  <c r="I8" i="30"/>
  <c r="I7" i="30" s="1"/>
  <c r="D8" i="26" s="1"/>
  <c r="E8" i="26" s="1"/>
  <c r="I8" i="31"/>
  <c r="I7" i="31" s="1"/>
  <c r="D9" i="26" s="1"/>
  <c r="E9" i="26" s="1"/>
  <c r="I12" i="29"/>
  <c r="I7" i="29" s="1"/>
  <c r="D7" i="26" s="1"/>
  <c r="E7" i="26" s="1"/>
  <c r="I7" i="28"/>
  <c r="D6" i="26" s="1"/>
  <c r="G29" i="2"/>
  <c r="I29" i="2" s="1"/>
  <c r="D11" i="26" l="1"/>
  <c r="E6" i="26"/>
  <c r="C11" i="26"/>
  <c r="E11" i="26" s="1"/>
</calcChain>
</file>

<file path=xl/comments1.xml><?xml version="1.0" encoding="utf-8"?>
<comments xmlns="http://schemas.openxmlformats.org/spreadsheetml/2006/main">
  <authors>
    <author>范丽婵</author>
  </authors>
  <commentList>
    <comment ref="E22" authorId="0" shapeId="0">
      <text>
        <r>
          <rPr>
            <b/>
            <sz val="9"/>
            <rFont val="宋体"/>
            <family val="3"/>
            <charset val="134"/>
          </rPr>
          <t>范丽婵:</t>
        </r>
        <r>
          <rPr>
            <sz val="9"/>
            <rFont val="宋体"/>
            <family val="3"/>
            <charset val="134"/>
          </rPr>
          <t xml:space="preserve">
有二合一视频处理器就行，带四个输入接口
</t>
        </r>
      </text>
    </comment>
    <comment ref="E39" authorId="0" shapeId="0">
      <text>
        <r>
          <rPr>
            <b/>
            <sz val="9"/>
            <rFont val="宋体"/>
            <family val="3"/>
            <charset val="134"/>
          </rPr>
          <t>范丽婵:</t>
        </r>
        <r>
          <rPr>
            <sz val="9"/>
            <rFont val="宋体"/>
            <family val="3"/>
            <charset val="134"/>
          </rPr>
          <t xml:space="preserve">
有音频处理器就可以
</t>
        </r>
      </text>
    </comment>
  </commentList>
</comments>
</file>

<file path=xl/sharedStrings.xml><?xml version="1.0" encoding="utf-8"?>
<sst xmlns="http://schemas.openxmlformats.org/spreadsheetml/2006/main" count="6615" uniqueCount="2252">
  <si>
    <t>建设项目招标控制价汇总表</t>
  </si>
  <si>
    <t>工程名称：南大水库扩建工程施工总承包</t>
  </si>
  <si>
    <t>序号</t>
  </si>
  <si>
    <t>项目名称</t>
  </si>
  <si>
    <t>投资/元</t>
  </si>
  <si>
    <t>备注</t>
  </si>
  <si>
    <t>主体水利工程</t>
  </si>
  <si>
    <t>第一部分 建筑工程</t>
  </si>
  <si>
    <t xml:space="preserve">详见清单备注。未注明的，按单价包干，投标报价不得高于挂网招标控制价的清单单价。 </t>
  </si>
  <si>
    <t>第二部分 机电设备及安装工程</t>
  </si>
  <si>
    <t xml:space="preserve">详见清单备注，未注明的，按单价包干，投标报价不得高于挂网招标控制价的清单单价。 </t>
  </si>
  <si>
    <t>第三部分 金属结构设备及安装工程</t>
  </si>
  <si>
    <t xml:space="preserve">单价包干，投标报价不得高于挂网招标控制价的清单单价。 </t>
  </si>
  <si>
    <t>第四部分 施工临时工程</t>
  </si>
  <si>
    <t xml:space="preserve">总价包干，投标报价不得高于挂网招标控制价的清单单价。 </t>
  </si>
  <si>
    <t>第五部分 独立费用</t>
  </si>
  <si>
    <t>其中</t>
  </si>
  <si>
    <t>主体工程-安全生产措施费</t>
  </si>
  <si>
    <t xml:space="preserve">此费用为不可竞争费用，根据控制价金额纳入投标报价中，包干使用。 </t>
  </si>
  <si>
    <t>路桥工程</t>
  </si>
  <si>
    <t>详见清单备注</t>
  </si>
  <si>
    <t>路桥工程-安全生产措施费</t>
  </si>
  <si>
    <t>路桥工程-暂列金额</t>
  </si>
  <si>
    <t xml:space="preserve">此费用为不可竞争费用，根据控制价金额纳入投标报价中，用于可能发生的工程变更、合同约定价款调整等，工程结算时，暂列金额予以取消，另根据工程实际发生项目增加费用。 </t>
  </si>
  <si>
    <t>水土保持工程</t>
  </si>
  <si>
    <t>环境保护工程</t>
  </si>
  <si>
    <t>南大水库接入系统</t>
  </si>
  <si>
    <t>总投资(1至4项合计)</t>
  </si>
  <si>
    <t xml:space="preserve"> </t>
  </si>
  <si>
    <t>工程部分招标控制价总表</t>
  </si>
  <si>
    <t>工程名称：</t>
  </si>
  <si>
    <t>南大水库扩建工程施工总承包</t>
  </si>
  <si>
    <t>工程或费用名称</t>
  </si>
  <si>
    <t>建安工程费(元)</t>
  </si>
  <si>
    <t>设备购置费(元)</t>
  </si>
  <si>
    <t>独立费用 (元)</t>
  </si>
  <si>
    <t>合计(元)</t>
  </si>
  <si>
    <t>占静态投资比例(%)</t>
  </si>
  <si>
    <t>一</t>
  </si>
  <si>
    <t>87.24%</t>
  </si>
  <si>
    <t>一 挡水工程</t>
  </si>
  <si>
    <t>44.20%</t>
  </si>
  <si>
    <t>二 发电工程</t>
  </si>
  <si>
    <t>4.15%</t>
  </si>
  <si>
    <t>三 引水闸工程</t>
  </si>
  <si>
    <t>1.99%</t>
  </si>
  <si>
    <t>四 交通工程</t>
  </si>
  <si>
    <t>29.30%</t>
  </si>
  <si>
    <t>九 房屋建筑工程</t>
  </si>
  <si>
    <t>6.64%</t>
  </si>
  <si>
    <t>十一 其他建筑工程</t>
  </si>
  <si>
    <t>0.96%</t>
  </si>
  <si>
    <t>二</t>
  </si>
  <si>
    <t>4.57%</t>
  </si>
  <si>
    <t>一 发电设备及安装工程</t>
  </si>
  <si>
    <t>1.33%</t>
  </si>
  <si>
    <t>二 变电站设备及安装工程</t>
  </si>
  <si>
    <t>0.18%</t>
  </si>
  <si>
    <t>三 公用设备及安装工程</t>
  </si>
  <si>
    <t>3.06%</t>
  </si>
  <si>
    <t>三</t>
  </si>
  <si>
    <t>2.08%</t>
  </si>
  <si>
    <t>0.57%</t>
  </si>
  <si>
    <t>二 电站工程</t>
  </si>
  <si>
    <t>0.08%</t>
  </si>
  <si>
    <t>1.43%</t>
  </si>
  <si>
    <t>四</t>
  </si>
  <si>
    <t>5.94%</t>
  </si>
  <si>
    <t>一 导流工程</t>
  </si>
  <si>
    <t>0.66%</t>
  </si>
  <si>
    <t>二 施工交通工程</t>
  </si>
  <si>
    <t>0.37%</t>
  </si>
  <si>
    <t>三 施工房屋建筑工程</t>
  </si>
  <si>
    <t>0.23%</t>
  </si>
  <si>
    <t>四 施工场地工程</t>
  </si>
  <si>
    <t>1.06%</t>
  </si>
  <si>
    <t>五 临时监测工程</t>
  </si>
  <si>
    <t>0.40%</t>
  </si>
  <si>
    <t>六 施工降排水工程</t>
  </si>
  <si>
    <t>0.00%</t>
  </si>
  <si>
    <t>十 安全生产措施费</t>
  </si>
  <si>
    <t>十一 其他临时工程费</t>
  </si>
  <si>
    <t>1.23%</t>
  </si>
  <si>
    <t>五</t>
  </si>
  <si>
    <t>0.17%</t>
  </si>
  <si>
    <t>建设管理费</t>
  </si>
  <si>
    <t>招标业务费</t>
  </si>
  <si>
    <t>经济技术咨询费</t>
  </si>
  <si>
    <t>工程建设监理费</t>
  </si>
  <si>
    <t>工程造价咨询服务费</t>
  </si>
  <si>
    <t>联合试运转费</t>
  </si>
  <si>
    <t>生产准备费</t>
  </si>
  <si>
    <t>科研勘测设计费</t>
  </si>
  <si>
    <t>其他</t>
  </si>
  <si>
    <t>一至五部分投资合计</t>
  </si>
  <si>
    <t>100.00%</t>
  </si>
  <si>
    <t>基本预备费</t>
  </si>
  <si>
    <t>静态投资</t>
  </si>
  <si>
    <t>建筑工程招标控制价表</t>
  </si>
  <si>
    <t>单位</t>
  </si>
  <si>
    <t>数量</t>
  </si>
  <si>
    <t>单价(元)</t>
  </si>
  <si>
    <t>一)混凝土坝(闸)工程</t>
  </si>
  <si>
    <t>旧坝混凝土拆除（2.5km）</t>
  </si>
  <si>
    <t>m3</t>
  </si>
  <si>
    <t>旧坝砼护面开挖（2.5km）</t>
  </si>
  <si>
    <t>拆除溢流坝启闭机房（2.5km）</t>
  </si>
  <si>
    <t>拆除坝顶砼护栏（2.5km）</t>
  </si>
  <si>
    <t>旧坝土方开挖（3km）</t>
  </si>
  <si>
    <t>土方开挖（0.5km）</t>
  </si>
  <si>
    <t>土方开挖（2.5km）</t>
  </si>
  <si>
    <t>土方开挖（3km）</t>
  </si>
  <si>
    <t>断层破碎带开挖清理(人工挖汽车运)（2.5km）</t>
  </si>
  <si>
    <t>格梁、护脚、平台、坡顶截水沟基础开挖（强风化人工开挖）</t>
  </si>
  <si>
    <t>石方开挖（0.5km）</t>
  </si>
  <si>
    <t>石方开挖（2.5km）</t>
  </si>
  <si>
    <t>石方开挖（3km）</t>
  </si>
  <si>
    <t>土方回填（间接利用，运2.5km）</t>
  </si>
  <si>
    <t>左右坝肩石方开挖（2.5km）</t>
  </si>
  <si>
    <t>左右坝肩边坡C30钢筋砼连梁0.4m×0.4m</t>
  </si>
  <si>
    <t>左右坝肩、坝前边坡C25钢筋砼截水沟</t>
  </si>
  <si>
    <t>左右坝肩及下游护岸模板</t>
  </si>
  <si>
    <t>m2</t>
  </si>
  <si>
    <t>左右坝肩边坡、坝前一般钢筋制安</t>
  </si>
  <si>
    <t>t</t>
  </si>
  <si>
    <t>钢筋网</t>
  </si>
  <si>
    <t>左右坝肩、坝前边坡及下游护岸边坡10m长锚杆（φ25）(入岩）</t>
  </si>
  <si>
    <t>根</t>
  </si>
  <si>
    <t>左右坝肩边坡15 m长锚杆（φ25）(入岩）</t>
  </si>
  <si>
    <t>左坝肩边坡25 m长锚索（6xφ15.2）(入岩）</t>
  </si>
  <si>
    <t>束(根)</t>
  </si>
  <si>
    <t>左右坝肩边坡坝肩边坡C25坡脚护脚0.35m</t>
  </si>
  <si>
    <t>下游护岸C25混凝土护坡厚0.5</t>
  </si>
  <si>
    <t>下游护岸C25素砼挡墙,4m</t>
  </si>
  <si>
    <t>下游护岸C25混凝土护底厚1.5m</t>
  </si>
  <si>
    <t>C20喷砼护面（厚0.1m）</t>
  </si>
  <si>
    <t>进水塔C20基础</t>
  </si>
  <si>
    <t>C30钢筋砼进水塔</t>
  </si>
  <si>
    <t>C40二期砼</t>
  </si>
  <si>
    <t>自密实砼C20，上游面，1m</t>
  </si>
  <si>
    <t>自密实砼C20,下游面,0.5m</t>
  </si>
  <si>
    <t>常态砼C20，基础，1m</t>
  </si>
  <si>
    <t>抗冲耐磨C40常态混凝土，闸墩，2~3m</t>
  </si>
  <si>
    <t>抗冲耐磨常态砼C40，导墙，2m</t>
  </si>
  <si>
    <t>抗冲耐磨常态砼C40，溢流面，1m</t>
  </si>
  <si>
    <t>廊道周圈自密实砼C20，1m</t>
  </si>
  <si>
    <t>灌浆平洞C30钢筋混凝土，0.5m</t>
  </si>
  <si>
    <t>常态砼C30坝顶防浪墙 厚0.3m</t>
  </si>
  <si>
    <t>常态砼C30线缆沟 ，厚0.3m</t>
  </si>
  <si>
    <t>坝顶预制板桥砼C30，厚0.6m</t>
  </si>
  <si>
    <t>C40整体化混凝土现浇层,厚0.1m</t>
  </si>
  <si>
    <t>C40砼铰缝</t>
  </si>
  <si>
    <t>C40钢筋混凝土桥面铺装，厚0.1</t>
  </si>
  <si>
    <t>常态砼C30现浇防撞桥墩</t>
  </si>
  <si>
    <t>防水层</t>
  </si>
  <si>
    <t>常态砼C30现浇桥板，厚0.85m</t>
  </si>
  <si>
    <t>常态砼C30支撑桥柱，厚1.5m</t>
  </si>
  <si>
    <t>常态砼C30 混凝土塞,厚3m</t>
  </si>
  <si>
    <t>C30砼平台牛腿</t>
  </si>
  <si>
    <t>C25混凝土裹头</t>
  </si>
  <si>
    <t>C15砼垫层厚0.1m</t>
  </si>
  <si>
    <t>植筋φ25（单根长1.5米）</t>
  </si>
  <si>
    <t>坝体模板</t>
  </si>
  <si>
    <t>曲面模板</t>
  </si>
  <si>
    <t>钢筋制安</t>
  </si>
  <si>
    <t>帷幕灌浆钻孔</t>
  </si>
  <si>
    <t>m</t>
  </si>
  <si>
    <t>单排帷幕灌浆，4-6lu（廊道外）</t>
  </si>
  <si>
    <t>单排帷幕灌浆，4-6lu（廊道内）</t>
  </si>
  <si>
    <t>单排帷幕灌浆，8-10lu（廊道内）</t>
  </si>
  <si>
    <t>单排帷幕灌浆，10-20lu（廊道外）</t>
  </si>
  <si>
    <t>单排帷幕灌浆，10-20lu（廊道内）</t>
  </si>
  <si>
    <t>双排帷幕灌浆，10lu上（廊道内）</t>
  </si>
  <si>
    <t>双排帷幕灌浆，4-6lu（廊道内）</t>
  </si>
  <si>
    <t>灌浆平洞固结灌浆</t>
  </si>
  <si>
    <t>固结灌浆钻孔</t>
  </si>
  <si>
    <t>固结灌浆,10-20lu</t>
  </si>
  <si>
    <t>检查孔</t>
  </si>
  <si>
    <t>压水实验（帷幕灌浆）</t>
  </si>
  <si>
    <t>试段</t>
  </si>
  <si>
    <t>压水实验（固结灌浆）</t>
  </si>
  <si>
    <t>化学灌浆孔</t>
  </si>
  <si>
    <t xml:space="preserve">化学灌浆环氧灌浆贯穿裂缝 </t>
  </si>
  <si>
    <t>灌浆平洞回填灌浆</t>
  </si>
  <si>
    <t>坝体排水孔钻孔φ150</t>
  </si>
  <si>
    <t>三维植草护坡</t>
  </si>
  <si>
    <t>止水铜片</t>
  </si>
  <si>
    <t>启闭机室</t>
  </si>
  <si>
    <t>脚手架</t>
  </si>
  <si>
    <t>温控措施</t>
  </si>
  <si>
    <t>铸铁井盖及井框0.6*0.9m</t>
  </si>
  <si>
    <t>个</t>
  </si>
  <si>
    <t>支座垫块GYZ300*52</t>
  </si>
  <si>
    <t>不锈钢盖板厚2cm</t>
  </si>
  <si>
    <t>不锈钢爬梯φ25</t>
  </si>
  <si>
    <t>直径150PVC排水管</t>
  </si>
  <si>
    <t>花岗岩栏杆</t>
  </si>
  <si>
    <t>防浪墙花岗岩贴面</t>
  </si>
  <si>
    <t>直径110PVC排水管</t>
  </si>
  <si>
    <t>贴沥青油毡</t>
  </si>
  <si>
    <t>C25现浇素砼步级</t>
  </si>
  <si>
    <t>C40常态混凝土面板厚25mm</t>
  </si>
  <si>
    <t>C30钢筋砼止水基座</t>
  </si>
  <si>
    <t>预制检修门库盖板</t>
  </si>
  <si>
    <t>C30钢筋混凝土检修门库</t>
  </si>
  <si>
    <t>格构梁沥青杉木板分缝</t>
  </si>
  <si>
    <t>C25现浇素砼踏步</t>
  </si>
  <si>
    <t>400g/m2反滤土工布</t>
  </si>
  <si>
    <t>双排脚手架</t>
  </si>
  <si>
    <t>直径75PVC管</t>
  </si>
  <si>
    <t>反滤体土工布350g/m2</t>
  </si>
  <si>
    <t>反滤体碎石</t>
  </si>
  <si>
    <t>反滤体粗砂</t>
  </si>
  <si>
    <t>M10水泥砂浆包管</t>
  </si>
  <si>
    <t>石方洞挖（灌浆平洞）</t>
  </si>
  <si>
    <t>隧洞喷砼C20支护（厚15cm）</t>
  </si>
  <si>
    <t>钢拱架12.6号工字钢</t>
  </si>
  <si>
    <t>φ42超前小导管支护</t>
  </si>
  <si>
    <t>超前小导管注浆</t>
  </si>
  <si>
    <t>一)发电厂工程</t>
  </si>
  <si>
    <t>土方回填（2.5km间接利用料）</t>
  </si>
  <si>
    <t>拆除C25钢筋砼现状管理房,3km</t>
  </si>
  <si>
    <t>拆除现状挡墙，3km</t>
  </si>
  <si>
    <t>拆除现状道路C25砼路面，3km</t>
  </si>
  <si>
    <t>拆除现状电站，3km</t>
  </si>
  <si>
    <t>电站边坡处理C30钢筋砼连梁0.4m×0.4m</t>
  </si>
  <si>
    <t>电站边坡处理坡模板</t>
  </si>
  <si>
    <t>电站边坡处理钢筋</t>
  </si>
  <si>
    <t>电站边坡处理10m长锚杆（φ25）(入岩）</t>
  </si>
  <si>
    <t>电站边坡处理15 m长锚杆（φ25）(入岩）</t>
  </si>
  <si>
    <t>25 m长锚索（6xφ15.2）(入岩）</t>
  </si>
  <si>
    <t>电站边坡处理C25坡脚护脚0.35m</t>
  </si>
  <si>
    <t>电站边坡C25钢筋砼截水沟</t>
  </si>
  <si>
    <t>C30砼平台花槽 壁板</t>
  </si>
  <si>
    <t>C30砼平台花槽 底板</t>
  </si>
  <si>
    <t>C30钢筋砼底板厚1-1.7m</t>
  </si>
  <si>
    <t>C30钢筋底板厚1.2m</t>
  </si>
  <si>
    <t>C30钢筋砼侧墙厚1m</t>
  </si>
  <si>
    <t>C30钢筋砼侧墙及胸墙厚0.5m</t>
  </si>
  <si>
    <t>C30钢筋侧墙厚0.8m</t>
  </si>
  <si>
    <t>C30钢筋侧壁厚0.3m</t>
  </si>
  <si>
    <t>C30楼梯</t>
  </si>
  <si>
    <t>C30钢筋砼梁板</t>
  </si>
  <si>
    <t>C30钢筋砼柱</t>
  </si>
  <si>
    <t>模板</t>
  </si>
  <si>
    <t>砖砌排水沟</t>
  </si>
  <si>
    <t>600*400*100烧面芝麻黑花岗岩蝶形排水板</t>
  </si>
  <si>
    <t>块</t>
  </si>
  <si>
    <t>C40水泥混凝土0.25m(加早强剂）</t>
  </si>
  <si>
    <t>石屑掺6%水泥厚0.18m</t>
  </si>
  <si>
    <t>碎石垫层厚0.18m</t>
  </si>
  <si>
    <t>C30钢筋砼包管0.6m</t>
  </si>
  <si>
    <t>D1400钢管</t>
  </si>
  <si>
    <t>D600钢管</t>
  </si>
  <si>
    <t>D300钢管</t>
  </si>
  <si>
    <t>PVC排水斜孔（φ150)</t>
  </si>
  <si>
    <t>水库电站主厂房（层高11.2m）</t>
  </si>
  <si>
    <t>水库电站副厂房</t>
  </si>
  <si>
    <t>镀锌栏杆</t>
  </si>
  <si>
    <t>铜片止水</t>
  </si>
  <si>
    <t>满堂脚手架</t>
  </si>
  <si>
    <t>沥青杉木板分缝</t>
  </si>
  <si>
    <t>聚氨酯密封胶填缝</t>
  </si>
  <si>
    <t>沥青砂柱200x200</t>
  </si>
  <si>
    <t>角钢4X40mm</t>
  </si>
  <si>
    <t>传力杆套筒</t>
  </si>
  <si>
    <t>植筋φ32</t>
  </si>
  <si>
    <t>钢爬梯（T4-A-0.6a-4.8）</t>
  </si>
  <si>
    <t>铺草皮（养护1个月）</t>
  </si>
  <si>
    <t>金属面油漆</t>
  </si>
  <si>
    <t>钢盖板厚5mm</t>
  </si>
  <si>
    <t>一)灌区水闸</t>
  </si>
  <si>
    <t>闸陂土方开挖（2.5km）</t>
  </si>
  <si>
    <t>闸陂岩石开挖（2.5km）</t>
  </si>
  <si>
    <t>拆除现状素砼灌溉渠</t>
  </si>
  <si>
    <t>拆除现状砼闸陂</t>
  </si>
  <si>
    <t>土方回填（直接利用）</t>
  </si>
  <si>
    <t>C30钢筋砼桥板及启闭机平台厚0.2</t>
  </si>
  <si>
    <t>C30钢筋砼立柱</t>
  </si>
  <si>
    <t>C30钢筋砼底板厚0.7m</t>
  </si>
  <si>
    <t>C30钢筋砼边墩厚1m</t>
  </si>
  <si>
    <t>C25素砼挡墙.1m</t>
  </si>
  <si>
    <t>C25素砼护底厚0.5m</t>
  </si>
  <si>
    <t>C25混凝土护坡厚0.5m</t>
  </si>
  <si>
    <t>回填C25素砼（平均厚度3m）</t>
  </si>
  <si>
    <t>护坡钢筋网</t>
  </si>
  <si>
    <t>φ25锚杆L=10m</t>
  </si>
  <si>
    <t>爬梯（长度1.8m，宽700mm）</t>
  </si>
  <si>
    <t>套</t>
  </si>
  <si>
    <t>满堂红脚手架</t>
  </si>
  <si>
    <t>止水麻丝填缝</t>
  </si>
  <si>
    <t>二)水陂（鱼鳞坝）</t>
  </si>
  <si>
    <t>C30钢筋砼水陂，2m</t>
  </si>
  <si>
    <t>C25混凝土挡墙，3m</t>
  </si>
  <si>
    <t>C30钢筋砼水陂侧墙,1.4m</t>
  </si>
  <si>
    <t>C30钢筋砼水陂侧墙,3m</t>
  </si>
  <si>
    <t>C25钢筋砼铺盖厚0.5m</t>
  </si>
  <si>
    <t>回填C25素砼（平均厚度0.5m）</t>
  </si>
  <si>
    <t>C30钢筋砼阀井厚0.5m</t>
  </si>
  <si>
    <t>C30钢筋砼汀步</t>
  </si>
  <si>
    <t>C25素砼水陂，1m</t>
  </si>
  <si>
    <t>钢管φ600</t>
  </si>
  <si>
    <t>钢管φ200</t>
  </si>
  <si>
    <t>φPVC100透水管@2.0mX2.0m</t>
  </si>
  <si>
    <t>不锈钢栏杆</t>
  </si>
  <si>
    <t>阀井C40二期砼</t>
  </si>
  <si>
    <t>C25素砼台阶</t>
  </si>
  <si>
    <t>C25素砼镇墩</t>
  </si>
  <si>
    <t>一)公路工程</t>
  </si>
  <si>
    <t>详见路桥工程清单备注</t>
  </si>
  <si>
    <t>S1改扩建上坝公路</t>
  </si>
  <si>
    <t>项</t>
  </si>
  <si>
    <t xml:space="preserve">S2新建上坝公路  </t>
  </si>
  <si>
    <t xml:space="preserve">小海河堤顶道路改扩建上坝道路 </t>
  </si>
  <si>
    <t>水库淹迁路 (A段）</t>
  </si>
  <si>
    <t>水库淹迁路 (B段）</t>
  </si>
  <si>
    <t xml:space="preserve">进电站厂房道路 </t>
  </si>
  <si>
    <t>二)桥涵工程</t>
  </si>
  <si>
    <t>上坝公路桥</t>
  </si>
  <si>
    <t>淹迁公路桥</t>
  </si>
  <si>
    <t>三)码头工程</t>
  </si>
  <si>
    <t>边坡开挖</t>
  </si>
  <si>
    <t>基面整平</t>
  </si>
  <si>
    <t>混合倒滤层</t>
  </si>
  <si>
    <t>C25砼护坡,0.2m</t>
  </si>
  <si>
    <t>C25砼挡墙,0.4m</t>
  </si>
  <si>
    <t>C25砼压脚</t>
  </si>
  <si>
    <t>C30砼路面层</t>
  </si>
  <si>
    <t>水泥石屑</t>
  </si>
  <si>
    <t>抛石</t>
  </si>
  <si>
    <t>铝合金引桥</t>
  </si>
  <si>
    <t>座</t>
  </si>
  <si>
    <t>钢轨</t>
  </si>
  <si>
    <t>巡检船专用浮筒码头 8*4m</t>
  </si>
  <si>
    <t>电缆</t>
  </si>
  <si>
    <t>充电桩</t>
  </si>
  <si>
    <t>土工布</t>
  </si>
  <si>
    <t>四)道路提升工程</t>
  </si>
  <si>
    <t>表土剥离</t>
  </si>
  <si>
    <t>表土回覆</t>
  </si>
  <si>
    <t>土方开挖</t>
  </si>
  <si>
    <t>土石方填筑（利用料）</t>
  </si>
  <si>
    <t>M7.5浆砌石挡墙（利用料）</t>
  </si>
  <si>
    <t>堆石防护（利用料）</t>
  </si>
  <si>
    <t>格宾石笼</t>
  </si>
  <si>
    <t>运管路面彩色沥青（50厚）</t>
  </si>
  <si>
    <t>环保热熔标识标线</t>
  </si>
  <si>
    <t>道路图案设计</t>
  </si>
  <si>
    <t>道路植被修复</t>
  </si>
  <si>
    <t>滨水植被修复</t>
  </si>
  <si>
    <t>标识系统（警示标示、引导标示、科普牌）</t>
  </si>
  <si>
    <t>成品坐凳（不锈钢+木）</t>
  </si>
  <si>
    <t>卫生环保设施（成品垃圾桶）</t>
  </si>
  <si>
    <t>一)南大水库调度中心管理区</t>
  </si>
  <si>
    <t>拆除现状管理房</t>
  </si>
  <si>
    <t>管理楼区土方开挖（2.5km）</t>
  </si>
  <si>
    <t>管理楼区土方开挖（0.5km）</t>
  </si>
  <si>
    <t>管理区土方回填（0.5km间接利用料）</t>
  </si>
  <si>
    <t>25m长锚杆（φ25）</t>
  </si>
  <si>
    <t>C25钢筋砼梁</t>
  </si>
  <si>
    <t>C30钢筋砼梁</t>
  </si>
  <si>
    <t>C25砼截水沟</t>
  </si>
  <si>
    <t>C25砼护坡厚0.35</t>
  </si>
  <si>
    <t>C25混凝土挡墙2.3m</t>
  </si>
  <si>
    <t>C15混凝土垫层0.1m</t>
  </si>
  <si>
    <t>干砌石护坡（利用料）</t>
  </si>
  <si>
    <t>碎石反滤层</t>
  </si>
  <si>
    <t>中粗砂反滤层</t>
  </si>
  <si>
    <t>20mPVC排水斜孔（φ150)</t>
  </si>
  <si>
    <t>边坡处理抗滑桩（φ1500，C30水下砼）</t>
  </si>
  <si>
    <t>抗滑桩灌注桩成孔，φ1500-冲击</t>
  </si>
  <si>
    <t>管理房灌注桩成孔，φ1000-冲击</t>
  </si>
  <si>
    <t>管理房灌注桩基础（φ1000，C30水下混凝土）</t>
  </si>
  <si>
    <t>筏板C30,厚1.0m</t>
  </si>
  <si>
    <t>灌注桩钢筋</t>
  </si>
  <si>
    <t>φ75PVC排水管</t>
  </si>
  <si>
    <t>排水管反滤体碎石</t>
  </si>
  <si>
    <t>排水管反滤体粗砂</t>
  </si>
  <si>
    <t>南大水库管理中心</t>
  </si>
  <si>
    <t>门卫岗亭</t>
  </si>
  <si>
    <t>管理区绿化</t>
  </si>
  <si>
    <t>室外篮球场</t>
  </si>
  <si>
    <t>中式铁艺围墙</t>
  </si>
  <si>
    <t>管理区沥青车道</t>
  </si>
  <si>
    <t>植草沟</t>
  </si>
  <si>
    <t>雨水花园</t>
  </si>
  <si>
    <t>管理区排水沟</t>
  </si>
  <si>
    <t>管理区停车场及广场铺地</t>
  </si>
  <si>
    <t>不锈钢加重型无轨电动伸缩大门8m*1.6m</t>
  </si>
  <si>
    <t>二)室外工程</t>
  </si>
  <si>
    <t>室外工程</t>
  </si>
  <si>
    <t>%</t>
  </si>
  <si>
    <t>一)安全监测工程</t>
  </si>
  <si>
    <t>安全监测工程</t>
  </si>
  <si>
    <t>二)劳动安全与工业卫生设施</t>
  </si>
  <si>
    <t>劳动安全与工业卫生设施</t>
  </si>
  <si>
    <t>三)水情自动测报系统工程</t>
  </si>
  <si>
    <t>南大水库水情自动测报工程</t>
  </si>
  <si>
    <t>四)树木保护</t>
  </si>
  <si>
    <t>ND001细叶榕 胸径44cm</t>
  </si>
  <si>
    <t>棵</t>
  </si>
  <si>
    <t>ND003大王椰 胸径50cm</t>
  </si>
  <si>
    <t>ND007细叶榕 胸径50cm</t>
  </si>
  <si>
    <t>ND010荔枝 地径30cm</t>
  </si>
  <si>
    <t>ND011荔枝 地径38cm</t>
  </si>
  <si>
    <t>ND017荔枝 地径24cm</t>
  </si>
  <si>
    <t>ND018荔枝 地径23cm</t>
  </si>
  <si>
    <t>ND020细叶榕 胸径67cm</t>
  </si>
  <si>
    <t>五)建筑环境与生态工程</t>
  </si>
  <si>
    <t>梯级挡墙混凝土，2.5m</t>
  </si>
  <si>
    <t>边坡及梯级绿化</t>
  </si>
  <si>
    <t>坝体上山台阶</t>
  </si>
  <si>
    <t>坝体上山园路（石材铺装）</t>
  </si>
  <si>
    <t>休闲平台（石材铺装）</t>
  </si>
  <si>
    <t>上山道路异形护栏</t>
  </si>
  <si>
    <t>大坝花岗岩栏杆</t>
  </si>
  <si>
    <t>风雨亭（异形钢结构，5.4m*8m*3m）</t>
  </si>
  <si>
    <t>20厚花岗岩贴面（25厚水泥砂浆粘贴）</t>
  </si>
  <si>
    <t>文化设施</t>
  </si>
  <si>
    <t>标识系统（引导标示、科普牌、工程碑牌、总平面标示、建筑物标示）</t>
  </si>
  <si>
    <t>合  计</t>
  </si>
  <si>
    <t>元</t>
  </si>
  <si>
    <t>设备及安装工程招标控制价表</t>
  </si>
  <si>
    <t>设备费</t>
  </si>
  <si>
    <t>安装费</t>
  </si>
  <si>
    <t>一)水轮机设备及安装工程</t>
  </si>
  <si>
    <t>水轮机 HLA855-WJ-55，全不锈钢叶轮，含自动化元件，自重6t</t>
  </si>
  <si>
    <t>台</t>
  </si>
  <si>
    <t>调速器 GYWT-300，含油泵控制箱</t>
  </si>
  <si>
    <t>二)发电机设备及安装工程</t>
  </si>
  <si>
    <t>发电机 SFW600-6/990，400V，含自动化元件，含导轨,8t</t>
  </si>
  <si>
    <t>机组在线监测</t>
  </si>
  <si>
    <t>电站柴油发电机 30kW 0.4kV,成套配置（含双电源切换箱、监测仪表、配套电缆）</t>
  </si>
  <si>
    <t>三)主阀设备及安装工程</t>
  </si>
  <si>
    <t>电动闸阀 Z941H-25，DN600，含阀门控制箱、紧固件、密封件法兰等</t>
  </si>
  <si>
    <t>伸缩节 双法兰传力接头，VSSJAF型，DN600，1.0MPa</t>
  </si>
  <si>
    <t>四)起重设备及安装工程</t>
  </si>
  <si>
    <t>电动双梁桥式起重机</t>
  </si>
  <si>
    <t>五)水力机械辅助设备及安装工程</t>
  </si>
  <si>
    <t>压力钢管，含配套法兰等</t>
  </si>
  <si>
    <t>自动滤水器 LS-DN100，Qmax=90m3/h</t>
  </si>
  <si>
    <t>减压阀 200X-25，1.6Mpa，DN100</t>
  </si>
  <si>
    <t>潜水排污泵 80WQ/E55-16-4，Q=60m3/s，H=15m，N=4kW</t>
  </si>
  <si>
    <t>液位控制器 FL-4-P</t>
  </si>
  <si>
    <t>空气压缩机</t>
  </si>
  <si>
    <t>低压气罐</t>
  </si>
  <si>
    <t>齿轮油泵</t>
  </si>
  <si>
    <t>透平油滤油机</t>
  </si>
  <si>
    <t>油罐 2m3</t>
  </si>
  <si>
    <t>加油小车</t>
  </si>
  <si>
    <t>高压油泵</t>
  </si>
  <si>
    <t>截止阀DN50</t>
  </si>
  <si>
    <t>止回阀DN50</t>
  </si>
  <si>
    <t>PVC给水管DN50</t>
  </si>
  <si>
    <t>电缆浮球液位开关含液位信号器远传,液位计,液位变送器</t>
  </si>
  <si>
    <t xml:space="preserve">水位筒DN150管道制作，PVC
</t>
  </si>
  <si>
    <t>滤水器LS-DN80，电站用全自动型，含电动排污阀、压差（传感）控制器（含压力表、远传），PLC模块控制箱（柜）等</t>
  </si>
  <si>
    <t>止回阀消声（或静音、橡胶瓣）HC41X，DN80，1.0MPa</t>
  </si>
  <si>
    <t>弹性座封闸阀Z41H，DN100，1.0MPa</t>
  </si>
  <si>
    <t>弹性座封闸阀Z41H，DN80，1.0MPa</t>
  </si>
  <si>
    <t>弹性座封闸阀Z41H，DN80，1.6MPa</t>
  </si>
  <si>
    <t>截止阀J41Y，DN50，1.0MPa</t>
  </si>
  <si>
    <t>截止阀J41Y，DN40，1.0MPa</t>
  </si>
  <si>
    <t>截止阀J41Y，DN25，1.0MPa</t>
  </si>
  <si>
    <t>截止阀J41Y，DN20，1.6MPa</t>
  </si>
  <si>
    <t>电磁阀ZCZ-50F，DN50，1.0MPa</t>
  </si>
  <si>
    <t>电磁阀ZCZ-80F，DN80，1.6MPa</t>
  </si>
  <si>
    <t>安全阀DN80，1.6MPa活塞式安全泄压阀，可设定泄压压力</t>
  </si>
  <si>
    <t>减压阀 DN80，1.6MPa（活塞式）</t>
  </si>
  <si>
    <t>镀锌钢管（加厚）DN100</t>
  </si>
  <si>
    <t>镀锌钢管（加厚）DN80</t>
  </si>
  <si>
    <t>镀锌钢管（加厚）DN65</t>
  </si>
  <si>
    <t>镀锌钢管（加厚）DN50</t>
  </si>
  <si>
    <t>镀锌钢管（加厚）DN25</t>
  </si>
  <si>
    <t>镀锌钢管（加厚）DN20</t>
  </si>
  <si>
    <t>电接点压力表</t>
  </si>
  <si>
    <t>压力变送器</t>
  </si>
  <si>
    <t>示流信号器</t>
  </si>
  <si>
    <t>移动泵 流量约10m3/h，扬程约10m，功率约0.75kW</t>
  </si>
  <si>
    <t>漏油装置、电缆沟盖板等</t>
  </si>
  <si>
    <t>六)电气设备及安装工程</t>
  </si>
  <si>
    <t>发电机出线柜</t>
  </si>
  <si>
    <t>低压配电柜</t>
  </si>
  <si>
    <t>高压SVG动态无功补偿装置柜 400kVar，10kV，成套</t>
  </si>
  <si>
    <t>发电机中性点CT</t>
  </si>
  <si>
    <t>检修电源箱</t>
  </si>
  <si>
    <t>厂房动力配电箱</t>
  </si>
  <si>
    <t>风机配电控制箱</t>
  </si>
  <si>
    <t>高压电力电缆 ZCYJV-8.7/15kV-3×70</t>
  </si>
  <si>
    <t xml:space="preserve">户内冷缩式高压电缆终端头3×70（冷缩）  </t>
  </si>
  <si>
    <t>低压母线槽 直线段I=3150/4P</t>
  </si>
  <si>
    <t>低压母线配件（含弯头、终始端、支架、调节节等）</t>
  </si>
  <si>
    <t>低压电力电缆 ZCYJV-0.6/1kV-3×95+1×50</t>
  </si>
  <si>
    <t>低压电力电缆 ZCYJV-0.6/1kV-3×240</t>
  </si>
  <si>
    <t>低压电力电缆 ZCYJV-0.6/1kV-1×185</t>
  </si>
  <si>
    <t>低压电力电缆 ZCYJV-0.6/1kV-3×25+1×16</t>
  </si>
  <si>
    <t>低压电力电缆 ZCYJV-0.6/1kV-4×25+1×16</t>
  </si>
  <si>
    <t>低压电力电缆 ZCYJV-0.6/1kV-5×16</t>
  </si>
  <si>
    <t>低压电力电缆 ZCYJV-0.6/1kV-5×10</t>
  </si>
  <si>
    <t>低压电力电缆 ZCYJV-0.6/1kV-4×16</t>
  </si>
  <si>
    <t>低压电力电缆 ZCYJV-0.6/1kV-4×10</t>
  </si>
  <si>
    <t>低压电力电缆 ZCYJV-0.6/1kV-4×4</t>
  </si>
  <si>
    <t>低压电力电缆 ZC-VV-0.6/1kV-2×95</t>
  </si>
  <si>
    <t>办公弱电设备</t>
  </si>
  <si>
    <t>电站接闪带 热镀锌圆钢φ12</t>
  </si>
  <si>
    <t>接闪杆L=（600＋300）mmΦ20热镀锌圆钢</t>
  </si>
  <si>
    <t>厂房人工接地体 40*4紫铜带</t>
  </si>
  <si>
    <t>电站设备接地线 50×6热镀锌扁钢</t>
  </si>
  <si>
    <t>电站防雷接地 电位联结盒</t>
  </si>
  <si>
    <t>电站防雷接地 接地测试点</t>
  </si>
  <si>
    <t>处</t>
  </si>
  <si>
    <t>电站主厂房电缆沟及设备基础土建</t>
  </si>
  <si>
    <t>电站室外电缆井砖砌800*1000*1000，配置SMC盖板</t>
  </si>
  <si>
    <t>电站及大坝配电房电缆沟、设备基础、安健环设施等</t>
  </si>
  <si>
    <t>大坝室外管廊 电缆井</t>
  </si>
  <si>
    <t>大坝室外管廊 金属热镀锌材质（含SC100/SC80/金属线槽等）</t>
  </si>
  <si>
    <t>km</t>
  </si>
  <si>
    <t>设备及系统调试费（含电站及大坝）</t>
  </si>
  <si>
    <t>七)电站监控保护自动化工程</t>
  </si>
  <si>
    <t>操作员工作站</t>
  </si>
  <si>
    <t>监控系统以太网交换机</t>
  </si>
  <si>
    <t>通信交换机</t>
  </si>
  <si>
    <t>GPS时钟系统</t>
  </si>
  <si>
    <t>语音报警装置</t>
  </si>
  <si>
    <t>公用LCU</t>
  </si>
  <si>
    <t>运动通信屏（含DTU）</t>
  </si>
  <si>
    <t>机组一体化智能综控屏</t>
  </si>
  <si>
    <t>UPS电源 5kVA</t>
  </si>
  <si>
    <t>激光打印机</t>
  </si>
  <si>
    <t>控制台 4工位</t>
  </si>
  <si>
    <t>操作系统软件</t>
  </si>
  <si>
    <t>监控系统软件</t>
  </si>
  <si>
    <t>外围设备</t>
  </si>
  <si>
    <t>主变压器保护装置</t>
  </si>
  <si>
    <t>10kV线路出线保护装置</t>
  </si>
  <si>
    <t>同期装置</t>
  </si>
  <si>
    <t>故障解列及电能质量在线监测屏</t>
  </si>
  <si>
    <t>直流系统</t>
  </si>
  <si>
    <t>关口电能表</t>
  </si>
  <si>
    <t>负荷控制终端</t>
  </si>
  <si>
    <t>多功能电能表</t>
  </si>
  <si>
    <t>安防监控主机</t>
  </si>
  <si>
    <t>视频服务器</t>
  </si>
  <si>
    <t>主干交换机</t>
  </si>
  <si>
    <t>48路网络视频录像机</t>
  </si>
  <si>
    <t>LED显示大屏 150寸</t>
  </si>
  <si>
    <t>机柜 2260×800×600mm</t>
  </si>
  <si>
    <t>高清网络摄像机（球机）</t>
  </si>
  <si>
    <t>高清网络枪式摄像机</t>
  </si>
  <si>
    <t>光电转换器</t>
  </si>
  <si>
    <t>对</t>
  </si>
  <si>
    <t>视频应用软件</t>
  </si>
  <si>
    <t>摄像机接线盒</t>
  </si>
  <si>
    <t>超六类屏蔽双绞线</t>
  </si>
  <si>
    <t>4芯多模光缆</t>
  </si>
  <si>
    <t>电源线 RVV-3×1.5</t>
  </si>
  <si>
    <t>控制电缆 ZB-KYVP-7×1.5</t>
  </si>
  <si>
    <t>电话机</t>
  </si>
  <si>
    <t>一)变压器设备及安装工程</t>
  </si>
  <si>
    <t>高压开关柜 KYN28-12</t>
  </si>
  <si>
    <t>升压变压器SCB18-1600/10-NX1，11/0.4kV，IP20外壳</t>
  </si>
  <si>
    <t>站用变压器 SC18-80/10-NX1，10.5/0.4kV</t>
  </si>
  <si>
    <t>一)坝区馈电设备及安装工程</t>
  </si>
  <si>
    <t>变压器 SC18-250/10-NX1，10.5/0.4kV</t>
  </si>
  <si>
    <t>高压柜 XGN</t>
  </si>
  <si>
    <t>低压柜 GCK</t>
  </si>
  <si>
    <t>柴油发电机 100kW 0.4kW 包含环保配套设施   含消音减震系统、排烟尾气处理系统、输供油系统及进风排风系统设备等</t>
  </si>
  <si>
    <t>室外动力配电箱</t>
  </si>
  <si>
    <t>低压电力电缆 ZCYJV-0.6/1kV-3×150+1×70</t>
  </si>
  <si>
    <t>低压电力电缆 NHYJV-0.6/1kV-3×150+1×70</t>
  </si>
  <si>
    <t>低压电力电缆 ZCYJV-0.6/1kV-3×70+2×35</t>
  </si>
  <si>
    <t>低压电力电缆 ZCYJV-0.6/1kV-3×50+1×25</t>
  </si>
  <si>
    <t>电力电缆及附件 ZCYJV-0.6/1kV-4×10</t>
  </si>
  <si>
    <t>低压电力电缆 ZCYJV-0.6/1kV-3×6</t>
  </si>
  <si>
    <t>低压电力电缆 ZCYJV-0.6/1kV-3×4</t>
  </si>
  <si>
    <t>二)坝区信息化设备及安装工程</t>
  </si>
  <si>
    <t>监测感知网</t>
  </si>
  <si>
    <t>详见信息化工程清单</t>
  </si>
  <si>
    <t>全线自动控制设施</t>
  </si>
  <si>
    <t>通信网络</t>
  </si>
  <si>
    <t>机房工程等实体环境</t>
  </si>
  <si>
    <t>网络安全</t>
  </si>
  <si>
    <t>系统集成</t>
  </si>
  <si>
    <t>三)通风消防设备及安装工程</t>
  </si>
  <si>
    <t>管理房火灾自动报警系统</t>
  </si>
  <si>
    <t>轴流风机 T35-11 No.2.8(15度),1649m3/h,152Pa,2900r/min,0.12kW</t>
  </si>
  <si>
    <t>轴流风机 T35-11 No.3.15(20度),3070m3/h,214Pa,2900r/min,0.25kW</t>
  </si>
  <si>
    <t>轴流风机 T35-11 No.3.55(20度),4426m3/h,272Pa,2900r/min,0.55kW</t>
  </si>
  <si>
    <t>轴流风机 T35-11 No.5.6(20度),8667m3/h,169Pa,1450r/min,0.55kW</t>
  </si>
  <si>
    <t>防爆轴流风机 BT35-11 No.3.55(20度),4426m3/h,272Pa,1450r/min,0.55kW</t>
  </si>
  <si>
    <t>消防专用排烟风机 6930m3/h，1.5kW</t>
  </si>
  <si>
    <t>防烟风机 25000m3/h，180Pa，2.2kW</t>
  </si>
  <si>
    <t>排烟防火阀 280℃，PFSD(W)24/0.7-280</t>
  </si>
  <si>
    <t>防火阀 70℃，A×B=630×400，嵌入式，带百叶</t>
  </si>
  <si>
    <t>排气扇 SF5677, 3.5m3/min,1300rpm,25W，百叶窗式</t>
  </si>
  <si>
    <t>分体式空调 挂壁式，制冷量5.00kW，制热量6.3kW，制冷功率1.54kW，制热功率2.07kW，220V</t>
  </si>
  <si>
    <t>分体式空调 立柜式，制冷量7.21kW，制热量9.66kW，制冷功率1.97kW，制热功率2.95kW，220V</t>
  </si>
  <si>
    <t>防火风口</t>
  </si>
  <si>
    <t>百叶风口</t>
  </si>
  <si>
    <t>防雨百叶风口</t>
  </si>
  <si>
    <t>防火风管 镀锌铁皮风管，800×250</t>
  </si>
  <si>
    <t>灭火器箱 MF/ABC4</t>
  </si>
  <si>
    <t>灭火器箱 MF/ABC5</t>
  </si>
  <si>
    <t>室外消防水池 12*9*2.5</t>
  </si>
  <si>
    <t>轻便消防水龙箱</t>
  </si>
  <si>
    <t>柜式七氟丙烷   90L 内充七氟丙烷</t>
  </si>
  <si>
    <t>柜式七氟丙烷  150L 内充七氟丙烷</t>
  </si>
  <si>
    <t>室内消火栓</t>
  </si>
  <si>
    <t>试验消火栓</t>
  </si>
  <si>
    <t>室外消火栓</t>
  </si>
  <si>
    <t>PPR塑料管</t>
  </si>
  <si>
    <t>镀锌钢管</t>
  </si>
  <si>
    <t>水泵接合器  SQD100</t>
  </si>
  <si>
    <t>止回阀  DN100</t>
  </si>
  <si>
    <t>闸阀 DN100</t>
  </si>
  <si>
    <t>闸阀 DN65</t>
  </si>
  <si>
    <t>四)劳动安全与工业卫生设备及安装工程</t>
  </si>
  <si>
    <t>劳动安全与工业卫生设备及安装工程</t>
  </si>
  <si>
    <t>五)安全监测设备及安装工程</t>
  </si>
  <si>
    <t>安全监测设备及安装工程</t>
  </si>
  <si>
    <t>六)照明设施</t>
  </si>
  <si>
    <t>照明总配电箱</t>
  </si>
  <si>
    <t>照明分配电箱</t>
  </si>
  <si>
    <t>应急照明配电箱 配置蓄电池</t>
  </si>
  <si>
    <t>空调插座</t>
  </si>
  <si>
    <t>单相二三孔插座</t>
  </si>
  <si>
    <t>双联单控开关</t>
  </si>
  <si>
    <t>三联单控开关</t>
  </si>
  <si>
    <t>单联双控开关</t>
  </si>
  <si>
    <t>双管灯盘</t>
  </si>
  <si>
    <t>三管格栅灯盘</t>
  </si>
  <si>
    <t>广照灯</t>
  </si>
  <si>
    <t>筒灯</t>
  </si>
  <si>
    <t>吸顶灯</t>
  </si>
  <si>
    <t>排气扇</t>
  </si>
  <si>
    <t>室外检修投光灯</t>
  </si>
  <si>
    <t>双头应急灯</t>
  </si>
  <si>
    <t>安全出口指示灯</t>
  </si>
  <si>
    <t>安全方向指示灯</t>
  </si>
  <si>
    <t>电线</t>
  </si>
  <si>
    <t>金属线槽及金属导管</t>
  </si>
  <si>
    <t>室外照明配电箱</t>
  </si>
  <si>
    <t xml:space="preserve">庭院灯 30W，3.5m </t>
  </si>
  <si>
    <t>低压电缆 ZCYJV-0.6/1kV-3×6</t>
  </si>
  <si>
    <t>低压电缆 VV-0.6/1KV-16</t>
  </si>
  <si>
    <t xml:space="preserve">廊道动力箱 </t>
  </si>
  <si>
    <t>应急照明配电箱 （集中电源）</t>
  </si>
  <si>
    <t>双头应急灯 3W×2，A型灯具，DC36V，</t>
  </si>
  <si>
    <t>LED照明（带防护罩灯具，20W AC220）</t>
  </si>
  <si>
    <t>电线（ZRBV-500V-4)</t>
  </si>
  <si>
    <t>电线（NHBV-500V-4）</t>
  </si>
  <si>
    <t>热镀锌桥架（线槽，100×200（1.5））</t>
  </si>
  <si>
    <t>热镀锌钢管  SC20(2.0)</t>
  </si>
  <si>
    <t>大坝照明 路灯（含灯杆基础）h=7m 75W LED,~220V,含2A+30mA微断</t>
  </si>
  <si>
    <t>大坝照明 照明配电控制箱</t>
  </si>
  <si>
    <t>厂区室外照明 球场投光灯（含基础） h=8m 100W LED,~220V,含2A+30mA微断</t>
  </si>
  <si>
    <t xml:space="preserve">厂区室外照明 庭院灯30W，3.5m </t>
  </si>
  <si>
    <t>厂区照明控制箱</t>
  </si>
  <si>
    <t>室外照明接地线 热镀锌圆钢φ10暗敷</t>
  </si>
  <si>
    <t>七)供水、排水设备及安装工程</t>
  </si>
  <si>
    <t>取水泵站（雪橇式安装潜水泵300WQ700-11-30）</t>
  </si>
  <si>
    <t>控制箱 KQK/T-2ACB-JYZ-30</t>
  </si>
  <si>
    <t>室外原水输水钢管 DN100</t>
  </si>
  <si>
    <t>潜水泵  Q=45m3/h，H=15m</t>
  </si>
  <si>
    <t>八)水情自动测报系统设备及安装工程</t>
  </si>
  <si>
    <t>水情自动测报系统设备及安装工程</t>
  </si>
  <si>
    <t>九)机修设备及安装工程</t>
  </si>
  <si>
    <t>电动砂轮锯</t>
  </si>
  <si>
    <t>小型钻床</t>
  </si>
  <si>
    <t>电焊机</t>
  </si>
  <si>
    <t>气焊设备</t>
  </si>
  <si>
    <t>千斤顶</t>
  </si>
  <si>
    <t>手拉葫芦</t>
  </si>
  <si>
    <t>台钳</t>
  </si>
  <si>
    <t>常用量测仪表仪器及小五金件（管钳、钳工、卷尺、万用表）</t>
  </si>
  <si>
    <t>爬梯</t>
  </si>
  <si>
    <t>小轮平板推车</t>
  </si>
  <si>
    <t>一)闸门设备及安装工程</t>
  </si>
  <si>
    <t>溢流坝工作闸门 单重20t/扇</t>
  </si>
  <si>
    <t>溢流坝工作闸门埋件 单重11t/扇(50%不锈钢)</t>
  </si>
  <si>
    <t>封堵闸门 单重5t/扇</t>
  </si>
  <si>
    <t>封堵闸门埋件 单重2t/扇</t>
  </si>
  <si>
    <t>闸门防腐</t>
  </si>
  <si>
    <t>二)启闭设备及安装工程</t>
  </si>
  <si>
    <t>溢流坝 2×250kN-10m固定卷扬式启闭机 单重8t/台</t>
  </si>
  <si>
    <t>溢流坝 应急操作及动力单元</t>
  </si>
  <si>
    <t>电站尾水工作闸门  单重4t/扇</t>
  </si>
  <si>
    <t>电站尾水工作闸门埋件 单重3.5t/扇(35%不锈钢)</t>
  </si>
  <si>
    <t>悬挂式启闭机 1x100</t>
  </si>
  <si>
    <t>一)渠首引水闸工作闸门设备及安装工程</t>
  </si>
  <si>
    <t>渠首引水闸工作闸门 单重4t/扇</t>
  </si>
  <si>
    <t>渠首引水闸工作闸门埋件 单重1.5t/扇</t>
  </si>
  <si>
    <t>二)取水工作闸门设备及安装工程</t>
  </si>
  <si>
    <t>上层取水工作门  单重10t/扇</t>
  </si>
  <si>
    <t>上层取水工作门埋件 单重10t/扇(50%不锈钢)</t>
  </si>
  <si>
    <t>下层取水工作门  单重15t/扇</t>
  </si>
  <si>
    <t>下层取水工作门埋件 单重20t/扇(50%不锈钢)</t>
  </si>
  <si>
    <t>三)渠首引水闸工作闸门启闭设备及安装工程</t>
  </si>
  <si>
    <t>螺杆启闭机 QL－2×50/2×25－SD</t>
  </si>
  <si>
    <t>四)取水工作闸闸门启闭设备及安装工程</t>
  </si>
  <si>
    <t>上层取水工作门 500kN-8m 固定卷扬式启闭机 单重8t/台</t>
  </si>
  <si>
    <t>下层取水工作门 500kN-8m 固定卷扬式启闭机 单重8t/台</t>
  </si>
  <si>
    <t>进口拦污栅 100kN-48m 电动单梁悬挂式起重机配液压抓梁(另配清污耙斗) 单重15t/台</t>
  </si>
  <si>
    <t>进口拦污栅 起重机轨道</t>
  </si>
  <si>
    <t>五)引放水孔拦污设备及安装工程</t>
  </si>
  <si>
    <t>拦污栅</t>
  </si>
  <si>
    <t>拦污栅槽(50%不锈钢)</t>
  </si>
  <si>
    <t>六)压力钢管购置及安装工程</t>
  </si>
  <si>
    <t>输水钢管 DN1400，L=65m t=14mm</t>
  </si>
  <si>
    <t>放空口出水管锥形阀 DN1400 1.0MPa</t>
  </si>
  <si>
    <t>生态放水管出口锥形阀 DN300,1.0MPa</t>
  </si>
  <si>
    <t>检修电动闸阀 DN1400,1.0MPa</t>
  </si>
  <si>
    <t>检修电动闸阀 DN300,1.0MPa</t>
  </si>
  <si>
    <t>生态放水管流量计 DN300 1.0Mpa</t>
  </si>
  <si>
    <t>渠首生态手动放水闸阀（含伸缩节） DN600 0.6Mpa</t>
  </si>
  <si>
    <t>临时工程招标控制价表</t>
  </si>
  <si>
    <t>一)大坝和厂房施工导流</t>
  </si>
  <si>
    <t>底孔进出口土方开挖,运距2.5km</t>
  </si>
  <si>
    <t>底孔进出口石方开挖  运距2.5km</t>
  </si>
  <si>
    <t>C25导流底孔（进口）</t>
  </si>
  <si>
    <t>C25导流底孔封堵（洞身）微膨胀砼</t>
  </si>
  <si>
    <t>回填灌浆</t>
  </si>
  <si>
    <t>镇墩C25砼</t>
  </si>
  <si>
    <t>C25混凝土消力池</t>
  </si>
  <si>
    <t>一期导流钢管直径1.0m</t>
  </si>
  <si>
    <t>二期导流钢管直径1.8m</t>
  </si>
  <si>
    <t>钢棚（混凝土导流涵管保护）</t>
  </si>
  <si>
    <t>二)水闸和水陂施工导流</t>
  </si>
  <si>
    <t>粘土填筑（开挖料直接利用）</t>
  </si>
  <si>
    <t>石渣护坡（开挖料直接利用）</t>
  </si>
  <si>
    <t>过渡料</t>
  </si>
  <si>
    <t>围堰土石方拆除</t>
  </si>
  <si>
    <t>钢筋石笼护坡（利用料）</t>
  </si>
  <si>
    <t>浆砌石围堰（利用料）</t>
  </si>
  <si>
    <t>浆砌石拆除</t>
  </si>
  <si>
    <t>防渗土工膜</t>
  </si>
  <si>
    <t>左右岸下基坑出渣道路（7m，泥结石）</t>
  </si>
  <si>
    <t>淹迁路出渣临时路（7m，泥结石）</t>
  </si>
  <si>
    <t>临时道路扩建(总宽7m，扩宽4.5m,泥结石路面)</t>
  </si>
  <si>
    <t>临时道路扩建(总宽4.5m，扩宽3.5m,泥结石路面)</t>
  </si>
  <si>
    <t>现状库区道路扩建(总宽7m，扩宽4.0m,泥结石路面)</t>
  </si>
  <si>
    <t>二)桥梁工程</t>
  </si>
  <si>
    <t>大坝下游左右岸联系漫水桥,宽7m</t>
  </si>
  <si>
    <t>延m</t>
  </si>
  <si>
    <t>一)施工仓库</t>
  </si>
  <si>
    <t>施工仓库</t>
  </si>
  <si>
    <t>二)办公及生活营地建筑</t>
  </si>
  <si>
    <t>办公及生活营地建筑</t>
  </si>
  <si>
    <t>一)施工场地工程</t>
  </si>
  <si>
    <t>场地硬化 C20砼厚20cm</t>
  </si>
  <si>
    <t>场地平整 碾压</t>
  </si>
  <si>
    <t>场地平整 开挖</t>
  </si>
  <si>
    <t>一)施工期安全监测建筑、设备及安装</t>
  </si>
  <si>
    <t>施工期观测及设备维护费</t>
  </si>
  <si>
    <t>资料整编及分析费用</t>
  </si>
  <si>
    <t>建筑物巡视检查费</t>
  </si>
  <si>
    <t>施工期安全监测建筑</t>
  </si>
  <si>
    <t>一)施工降排水工程</t>
  </si>
  <si>
    <t>初期施工降排水工程</t>
  </si>
  <si>
    <t>台班</t>
  </si>
  <si>
    <t>爆破工程专项费用计算表</t>
  </si>
  <si>
    <t>工程名称：南大水库扩建工程施工总承包-主体工程</t>
  </si>
  <si>
    <t>费用名称</t>
  </si>
  <si>
    <t>计算基数</t>
  </si>
  <si>
    <t>费率/单价（元）</t>
  </si>
  <si>
    <t>合计（元）</t>
  </si>
  <si>
    <t>爆破项目直接费</t>
  </si>
  <si>
    <t>爆破工程评审费</t>
  </si>
  <si>
    <t>《爆破工程消耗量定额》（GYD-102-2008）第七章第3条 爆破工程其它措施费。露天爆破按直接费的3%～5%计费，洞室爆破按直接费的10%以内计取。</t>
  </si>
  <si>
    <t>爆破项目直接费×费率</t>
  </si>
  <si>
    <t>爆破安全评估费</t>
  </si>
  <si>
    <t>1、广东省公安厅文件 粤公通字【2015】35号《广东省公安厅关于爆破作业项目许可和安全管理的规定》 第五章 安全监理。2、《爆破工程消耗量定额》（GYD-102-2008）第七章第3条 500万元以上的计取费率不超过1%</t>
  </si>
  <si>
    <t>爆破工程专项监理费</t>
  </si>
  <si>
    <t>1、广东省公安厅文件 粤公通字【2015】35号《广东省公安厅关于爆破作业项目许可和安全管理的规定》 第五章 安全监理。2、《爆破工程消耗量定额》（GYD-102-2008）第七章第3条 500万元以上的计取费率3%以下</t>
  </si>
  <si>
    <t>炸药配送费</t>
  </si>
  <si>
    <t>炸药用量（t）×450元/t</t>
  </si>
  <si>
    <t>雷管配送费</t>
  </si>
  <si>
    <t>雷管用量（发）×0.18元/发</t>
  </si>
  <si>
    <t>2-6项总计（元）</t>
  </si>
  <si>
    <t>炸药指标（元/kg）</t>
  </si>
  <si>
    <t>全标段工程量清单汇总表</t>
  </si>
  <si>
    <t>建设项目名称：南大水库扩建工程施工总承包-路桥工程</t>
  </si>
  <si>
    <t>第 1 页</t>
  </si>
  <si>
    <t>共 2 页</t>
  </si>
  <si>
    <t>01-1表</t>
  </si>
  <si>
    <t>项次</t>
  </si>
  <si>
    <t>清单金额（元）</t>
  </si>
  <si>
    <t>南大水库扩建工程桥梁工程上坝道路桥</t>
  </si>
  <si>
    <t>南大水库扩建工程桥梁工程淹迁道路桥</t>
  </si>
  <si>
    <t>南大水库扩建工程道路工程小海河堤顶道路改扩</t>
  </si>
  <si>
    <t>南大水库扩建工程道路工程改扩建上坝道路（S1）</t>
  </si>
  <si>
    <t>合计</t>
  </si>
  <si>
    <t>1</t>
  </si>
  <si>
    <t>第100章至第700章合计</t>
  </si>
  <si>
    <t>单价包干，招标控制价不得高于挂网招标控制价的清单单价。</t>
  </si>
  <si>
    <t>100</t>
  </si>
  <si>
    <t>清单  第100章  总 则</t>
  </si>
  <si>
    <t>132321</t>
  </si>
  <si>
    <t>12588</t>
  </si>
  <si>
    <t>52012</t>
  </si>
  <si>
    <t>1661320</t>
  </si>
  <si>
    <t>200</t>
  </si>
  <si>
    <t>清单  第200章  路 基</t>
  </si>
  <si>
    <t>97342</t>
  </si>
  <si>
    <t>56076</t>
  </si>
  <si>
    <t>1478527</t>
  </si>
  <si>
    <t>72686353</t>
  </si>
  <si>
    <t>300</t>
  </si>
  <si>
    <t>清单  第300章  路 面</t>
  </si>
  <si>
    <t>8080</t>
  </si>
  <si>
    <t>708842</t>
  </si>
  <si>
    <t>1394560</t>
  </si>
  <si>
    <t>15882895</t>
  </si>
  <si>
    <t>400</t>
  </si>
  <si>
    <t>清单  第400章  桥梁、涵洞</t>
  </si>
  <si>
    <t>7854603</t>
  </si>
  <si>
    <t>108106</t>
  </si>
  <si>
    <t>11758824</t>
  </si>
  <si>
    <t>600</t>
  </si>
  <si>
    <t>清单  第600章  安全设施及预埋管线</t>
  </si>
  <si>
    <t>578606</t>
  </si>
  <si>
    <t>49835</t>
  </si>
  <si>
    <t>385292</t>
  </si>
  <si>
    <t>3150217</t>
  </si>
  <si>
    <t>700</t>
  </si>
  <si>
    <t>清单  第700章  绿化及环境保护设施</t>
  </si>
  <si>
    <t>25833</t>
  </si>
  <si>
    <t>4050501</t>
  </si>
  <si>
    <t>9</t>
  </si>
  <si>
    <t>已包含在清单合计中的材料、工程设备、专业工程暂估价合计</t>
  </si>
  <si>
    <t>10</t>
  </si>
  <si>
    <t>清单合计减去材料、工程设备、专业工程暂估价合计</t>
  </si>
  <si>
    <t>11</t>
  </si>
  <si>
    <t>计日工合计</t>
  </si>
  <si>
    <t>11.1</t>
  </si>
  <si>
    <t>劳务</t>
  </si>
  <si>
    <t>11.2</t>
  </si>
  <si>
    <t>材料</t>
  </si>
  <si>
    <t>11.3</t>
  </si>
  <si>
    <t>施工机械</t>
  </si>
  <si>
    <t>12</t>
  </si>
  <si>
    <t>暂列金额（不含计日工总额）</t>
  </si>
  <si>
    <t>3275702</t>
  </si>
  <si>
    <t>根据控制价金额纳入招标控制价中，用于可能发生的工程变更、合同约定价款调整等，工程结算时，暂列金额予以取消，另根据工程实际发生项目增加费用。</t>
  </si>
  <si>
    <t>13</t>
  </si>
  <si>
    <t>招标控制价</t>
  </si>
  <si>
    <t>112465812</t>
  </si>
  <si>
    <t>南大水库扩建工程道路工程新建上坝道路（S2）</t>
  </si>
  <si>
    <t>南大水库扩建工程道路工程左岸淹迁道路（A）</t>
  </si>
  <si>
    <t>南大水库扩建工程道路工程右岸淹迁道路（B）</t>
  </si>
  <si>
    <t>南大水库扩建工程道路工程进站道路硬化</t>
  </si>
  <si>
    <t>285823</t>
  </si>
  <si>
    <t>637712</t>
  </si>
  <si>
    <t>503542</t>
  </si>
  <si>
    <t>6147</t>
  </si>
  <si>
    <t>14484186</t>
  </si>
  <si>
    <t>32528383</t>
  </si>
  <si>
    <t>23686622</t>
  </si>
  <si>
    <t>3042749</t>
  </si>
  <si>
    <t>4963543</t>
  </si>
  <si>
    <t>5361672</t>
  </si>
  <si>
    <t>397869</t>
  </si>
  <si>
    <t>381040</t>
  </si>
  <si>
    <t>1002367</t>
  </si>
  <si>
    <t>922086</t>
  </si>
  <si>
    <t>254760</t>
  </si>
  <si>
    <t>860160</t>
  </si>
  <si>
    <t>855213</t>
  </si>
  <si>
    <t>337114</t>
  </si>
  <si>
    <t>1921418</t>
  </si>
  <si>
    <t>1766136</t>
  </si>
  <si>
    <t>18785672</t>
  </si>
  <si>
    <t>41913583</t>
  </si>
  <si>
    <t>33095271</t>
  </si>
  <si>
    <t>404016</t>
  </si>
  <si>
    <t>109190110</t>
  </si>
  <si>
    <t>563570</t>
  </si>
  <si>
    <t>1257407</t>
  </si>
  <si>
    <t>992858</t>
  </si>
  <si>
    <t>12120</t>
  </si>
  <si>
    <t xml:space="preserve">  5.1 工程量清单表</t>
  </si>
  <si>
    <t>工程量清单表</t>
  </si>
  <si>
    <t>编制范围：南大水库扩建工程施工总承包-桥梁工程上坝道路桥</t>
  </si>
  <si>
    <t>子目号</t>
  </si>
  <si>
    <t>子目名称</t>
  </si>
  <si>
    <t>单价</t>
  </si>
  <si>
    <t>合价</t>
  </si>
  <si>
    <t>102</t>
  </si>
  <si>
    <t>工程管理</t>
  </si>
  <si>
    <t>102-3</t>
  </si>
  <si>
    <t>安全生产费</t>
  </si>
  <si>
    <t>总额</t>
  </si>
  <si>
    <t>31175</t>
  </si>
  <si>
    <t>清单  第100章  合计   人民币  31175 元</t>
  </si>
  <si>
    <t>204</t>
  </si>
  <si>
    <t>填方路基</t>
  </si>
  <si>
    <t>204-1</t>
  </si>
  <si>
    <t>路基填筑（台北填土）</t>
  </si>
  <si>
    <t>-i</t>
  </si>
  <si>
    <t>锥坡及台前溜坡填土</t>
  </si>
  <si>
    <t>-i-1</t>
  </si>
  <si>
    <t>石屑</t>
  </si>
  <si>
    <t>2016.5</t>
  </si>
  <si>
    <t>123.95</t>
  </si>
  <si>
    <t>249945</t>
  </si>
  <si>
    <t>-i-2</t>
  </si>
  <si>
    <t>黏性土</t>
  </si>
  <si>
    <t>875.3</t>
  </si>
  <si>
    <t>108.68</t>
  </si>
  <si>
    <t>95128</t>
  </si>
  <si>
    <t>-i-3</t>
  </si>
  <si>
    <t>碎石垫层</t>
  </si>
  <si>
    <t>56.1</t>
  </si>
  <si>
    <t>180.82</t>
  </si>
  <si>
    <t>10144</t>
  </si>
  <si>
    <t>清单  第200章  合计   人民币  355217 元</t>
  </si>
  <si>
    <t>306</t>
  </si>
  <si>
    <t>级配碎（砾）石底基层、基层</t>
  </si>
  <si>
    <t>306-5</t>
  </si>
  <si>
    <t>搭板、埋板下级配砾石底基层</t>
  </si>
  <si>
    <t>-a</t>
  </si>
  <si>
    <t>14.4</t>
  </si>
  <si>
    <t>180.83</t>
  </si>
  <si>
    <t>2604</t>
  </si>
  <si>
    <t>-b</t>
  </si>
  <si>
    <t>砂砾垫层</t>
  </si>
  <si>
    <t>19.2</t>
  </si>
  <si>
    <t>155</t>
  </si>
  <si>
    <t>2976</t>
  </si>
  <si>
    <t>清单  第300章  合计   人民币  5580 元</t>
  </si>
  <si>
    <t>403</t>
  </si>
  <si>
    <t>钢筋</t>
  </si>
  <si>
    <t>403-1</t>
  </si>
  <si>
    <t>基础钢筋（含灌注桩、承台、桩系梁、沉桩、沉井等）</t>
  </si>
  <si>
    <t>带肋钢筋（HRB335、HRB400）</t>
  </si>
  <si>
    <t>11.313</t>
  </si>
  <si>
    <t>5662.95</t>
  </si>
  <si>
    <t>64065</t>
  </si>
  <si>
    <t>403-2</t>
  </si>
  <si>
    <t>下部结构钢筋</t>
  </si>
  <si>
    <t>46.6361</t>
  </si>
  <si>
    <t>6124.4</t>
  </si>
  <si>
    <t>285618</t>
  </si>
  <si>
    <t>403-3</t>
  </si>
  <si>
    <t>上部结构钢筋</t>
  </si>
  <si>
    <t>25.1467</t>
  </si>
  <si>
    <t>6221.05</t>
  </si>
  <si>
    <t>156439</t>
  </si>
  <si>
    <t>-c</t>
  </si>
  <si>
    <t>φs12.5钢绞线</t>
  </si>
  <si>
    <t>5.42</t>
  </si>
  <si>
    <t>11868.63</t>
  </si>
  <si>
    <t>64328</t>
  </si>
  <si>
    <t>403-4</t>
  </si>
  <si>
    <t>附属结构钢筋</t>
  </si>
  <si>
    <t>3.8198</t>
  </si>
  <si>
    <t>6376.25</t>
  </si>
  <si>
    <t>24356</t>
  </si>
  <si>
    <t>404</t>
  </si>
  <si>
    <t>基坑开挖及回填</t>
  </si>
  <si>
    <t>404-3</t>
  </si>
  <si>
    <t>干处挖石方</t>
  </si>
  <si>
    <t>扩展桩基础石方开挖</t>
  </si>
  <si>
    <t>2661.2</t>
  </si>
  <si>
    <t>77.37</t>
  </si>
  <si>
    <t>205897</t>
  </si>
  <si>
    <t>扩展桩基础石方回填</t>
  </si>
  <si>
    <t>2556.4</t>
  </si>
  <si>
    <t>18.94</t>
  </si>
  <si>
    <t>48418</t>
  </si>
  <si>
    <t>410</t>
  </si>
  <si>
    <t>结构混凝土工程</t>
  </si>
  <si>
    <t>410-1</t>
  </si>
  <si>
    <t>C30混凝土基础（扩展基础）</t>
  </si>
  <si>
    <t>125.7</t>
  </si>
  <si>
    <t>771.43</t>
  </si>
  <si>
    <t>96969</t>
  </si>
  <si>
    <t>410-2</t>
  </si>
  <si>
    <t>混凝土下部结构</t>
  </si>
  <si>
    <t>C35桥台混凝土</t>
  </si>
  <si>
    <t>52.8</t>
  </si>
  <si>
    <t>1077.78</t>
  </si>
  <si>
    <t>56907</t>
  </si>
  <si>
    <t>C35盖梁混凝土</t>
  </si>
  <si>
    <t>187</t>
  </si>
  <si>
    <t>1170.96</t>
  </si>
  <si>
    <t>218970</t>
  </si>
  <si>
    <t>410-3</t>
  </si>
  <si>
    <t>现浇混凝土上部结构</t>
  </si>
  <si>
    <t>C50预应力混凝土小箱梁现浇部分</t>
  </si>
  <si>
    <t>1307.8</t>
  </si>
  <si>
    <t>13078</t>
  </si>
  <si>
    <t>410-4</t>
  </si>
  <si>
    <t>预制混凝土上部结构</t>
  </si>
  <si>
    <t>104.3</t>
  </si>
  <si>
    <t>1454.81</t>
  </si>
  <si>
    <t>151737</t>
  </si>
  <si>
    <t>415</t>
  </si>
  <si>
    <t>桥面铺装</t>
  </si>
  <si>
    <t>415-2</t>
  </si>
  <si>
    <t>水泥混凝土桥面铺装</t>
  </si>
  <si>
    <t>C50钢纤维混凝土路面</t>
  </si>
  <si>
    <t>185</t>
  </si>
  <si>
    <t>116.36</t>
  </si>
  <si>
    <t>21527</t>
  </si>
  <si>
    <t>C50混凝土路面</t>
  </si>
  <si>
    <t>25.9</t>
  </si>
  <si>
    <t>1049.65</t>
  </si>
  <si>
    <t>27186</t>
  </si>
  <si>
    <t>415-3</t>
  </si>
  <si>
    <t>桥面混凝土表面处理（TP-QM双重反应型桥面防水粘结剂）</t>
  </si>
  <si>
    <t>215.6</t>
  </si>
  <si>
    <t>22.05</t>
  </si>
  <si>
    <t>4754</t>
  </si>
  <si>
    <t>415-4</t>
  </si>
  <si>
    <t>桥面排水</t>
  </si>
  <si>
    <t>竖、横向集中排水管</t>
  </si>
  <si>
    <t>-a-3</t>
  </si>
  <si>
    <t>PVC管</t>
  </si>
  <si>
    <t>-a-3-1</t>
  </si>
  <si>
    <t>桥面排水φ100mmPVC</t>
  </si>
  <si>
    <t>8</t>
  </si>
  <si>
    <t>72.5</t>
  </si>
  <si>
    <t>580</t>
  </si>
  <si>
    <t>-a-3-2</t>
  </si>
  <si>
    <t>台背排水φ100mmPVC</t>
  </si>
  <si>
    <t>50.1</t>
  </si>
  <si>
    <t>72.53</t>
  </si>
  <si>
    <t>3634</t>
  </si>
  <si>
    <t>铁篦子</t>
  </si>
  <si>
    <t>14</t>
  </si>
  <si>
    <t>41</t>
  </si>
  <si>
    <t>574</t>
  </si>
  <si>
    <t>416</t>
  </si>
  <si>
    <t>桥梁支座</t>
  </si>
  <si>
    <t>416-1</t>
  </si>
  <si>
    <t>板式橡胶支座</t>
  </si>
  <si>
    <t>减震橡胶块 30*30*3cm</t>
  </si>
  <si>
    <t>4</t>
  </si>
  <si>
    <t>52.75</t>
  </si>
  <si>
    <t>211</t>
  </si>
  <si>
    <t>减震橡胶块 30*30*5cm</t>
  </si>
  <si>
    <t>6</t>
  </si>
  <si>
    <t>64.33</t>
  </si>
  <si>
    <t>386</t>
  </si>
  <si>
    <t>GBZYH 500×112四氟滑板式橡胶支座</t>
  </si>
  <si>
    <t>3</t>
  </si>
  <si>
    <t>4062.67</t>
  </si>
  <si>
    <t>12188</t>
  </si>
  <si>
    <t>-d</t>
  </si>
  <si>
    <t>GBZJ 450×450×99板式橡胶支座</t>
  </si>
  <si>
    <t>1074.67</t>
  </si>
  <si>
    <t>6448</t>
  </si>
  <si>
    <t>-e</t>
  </si>
  <si>
    <t>支座预埋钢板</t>
  </si>
  <si>
    <t>1.286</t>
  </si>
  <si>
    <t>11708.4</t>
  </si>
  <si>
    <t>15057</t>
  </si>
  <si>
    <t>417</t>
  </si>
  <si>
    <t>桥梁接缝和伸缩装置</t>
  </si>
  <si>
    <t>417-2</t>
  </si>
  <si>
    <t>模数式伸缩装置</t>
  </si>
  <si>
    <t>6.3</t>
  </si>
  <si>
    <t>1792.86</t>
  </si>
  <si>
    <t>11295</t>
  </si>
  <si>
    <t>清单  第400章  合计   人民币  1490622 元</t>
  </si>
  <si>
    <t>602</t>
  </si>
  <si>
    <t>护栏</t>
  </si>
  <si>
    <t>602-1</t>
  </si>
  <si>
    <t>C30混凝土护栏（护墙、立柱）</t>
  </si>
  <si>
    <t>60.5</t>
  </si>
  <si>
    <t>1048.79</t>
  </si>
  <si>
    <t>63452</t>
  </si>
  <si>
    <t>混凝土护栏（护墙、立柱）</t>
  </si>
  <si>
    <t>-d-1</t>
  </si>
  <si>
    <t>带肋钢筋</t>
  </si>
  <si>
    <t>13.9685</t>
  </si>
  <si>
    <t>6521.6</t>
  </si>
  <si>
    <t>91097</t>
  </si>
  <si>
    <t>-d-2</t>
  </si>
  <si>
    <t>预埋钢板130*10*170mm</t>
  </si>
  <si>
    <t>0.654</t>
  </si>
  <si>
    <t>15986.24</t>
  </si>
  <si>
    <t>10455</t>
  </si>
  <si>
    <t>-d-3</t>
  </si>
  <si>
    <t>护栏钢结构（304不锈钢管，304不锈钢支架）</t>
  </si>
  <si>
    <t>0.05</t>
  </si>
  <si>
    <t>26940</t>
  </si>
  <si>
    <t>1347</t>
  </si>
  <si>
    <t>清单  第600章  合计   人民币  166351 元</t>
  </si>
  <si>
    <t>编制范围：南大水库扩建工程施工总承包-桥梁工程淹迁道路桥</t>
  </si>
  <si>
    <t>清单  第100章  合计   人民币  132321 元</t>
  </si>
  <si>
    <t>路基填筑（桥台锥坡）</t>
  </si>
  <si>
    <t>M10浆砌片石</t>
  </si>
  <si>
    <t>53.5</t>
  </si>
  <si>
    <t>536.26</t>
  </si>
  <si>
    <t>28690</t>
  </si>
  <si>
    <t>17.5</t>
  </si>
  <si>
    <t>154.97</t>
  </si>
  <si>
    <t>2712</t>
  </si>
  <si>
    <t>27.7</t>
  </si>
  <si>
    <t>123.94</t>
  </si>
  <si>
    <t>3433</t>
  </si>
  <si>
    <t>-i-4</t>
  </si>
  <si>
    <t>砂性填土</t>
  </si>
  <si>
    <t>115.6</t>
  </si>
  <si>
    <t>294.13</t>
  </si>
  <si>
    <t>34001</t>
  </si>
  <si>
    <t>-i-5</t>
  </si>
  <si>
    <t>M7.5浆砌片石</t>
  </si>
  <si>
    <t>53.4</t>
  </si>
  <si>
    <t>533.82</t>
  </si>
  <si>
    <t>28506</t>
  </si>
  <si>
    <t>清单  第200章  合计   人民币  97342 元</t>
  </si>
  <si>
    <t>27.2</t>
  </si>
  <si>
    <t>180.81</t>
  </si>
  <si>
    <t>4918</t>
  </si>
  <si>
    <t>20.4</t>
  </si>
  <si>
    <t>3162</t>
  </si>
  <si>
    <t>清单  第300章  合计   人民币  8080 元</t>
  </si>
  <si>
    <t>77.3824</t>
  </si>
  <si>
    <t>5799.59</t>
  </si>
  <si>
    <t>448786</t>
  </si>
  <si>
    <t>154.4989</t>
  </si>
  <si>
    <t>6126.18</t>
  </si>
  <si>
    <t>946488</t>
  </si>
  <si>
    <t>204.677</t>
  </si>
  <si>
    <t>6386.13</t>
  </si>
  <si>
    <t>1307094</t>
  </si>
  <si>
    <t>29.598</t>
  </si>
  <si>
    <t>11868.57</t>
  </si>
  <si>
    <t>351286</t>
  </si>
  <si>
    <t>30.073</t>
  </si>
  <si>
    <t>6371.5</t>
  </si>
  <si>
    <t>191610</t>
  </si>
  <si>
    <t>404-1</t>
  </si>
  <si>
    <t>干处挖土方</t>
  </si>
  <si>
    <t>挖土方</t>
  </si>
  <si>
    <t>2333.9</t>
  </si>
  <si>
    <t>11.33</t>
  </si>
  <si>
    <t>26443</t>
  </si>
  <si>
    <t>土方回填</t>
  </si>
  <si>
    <t>2214.2</t>
  </si>
  <si>
    <t>24.6</t>
  </si>
  <si>
    <t>54469</t>
  </si>
  <si>
    <t>405</t>
  </si>
  <si>
    <t>钻孔灌注桩</t>
  </si>
  <si>
    <t>405-1</t>
  </si>
  <si>
    <t>灌注桩基础</t>
  </si>
  <si>
    <t>220.5</t>
  </si>
  <si>
    <t>6912.75</t>
  </si>
  <si>
    <t>1524261</t>
  </si>
  <si>
    <t>C30混凝土基础（基础系梁）</t>
  </si>
  <si>
    <t>1174.55</t>
  </si>
  <si>
    <t>32535</t>
  </si>
  <si>
    <t>55.4</t>
  </si>
  <si>
    <t>994.98</t>
  </si>
  <si>
    <t>55122</t>
  </si>
  <si>
    <t>C35桥墩混凝土</t>
  </si>
  <si>
    <t>515</t>
  </si>
  <si>
    <t>1276.6</t>
  </si>
  <si>
    <t>657449</t>
  </si>
  <si>
    <t>1171.82</t>
  </si>
  <si>
    <t>219130</t>
  </si>
  <si>
    <t>C50预应力混凝土T梁</t>
  </si>
  <si>
    <t>80.2</t>
  </si>
  <si>
    <t>1375.86</t>
  </si>
  <si>
    <t>110344</t>
  </si>
  <si>
    <t>809.7</t>
  </si>
  <si>
    <t>1495.07</t>
  </si>
  <si>
    <t>1210558</t>
  </si>
  <si>
    <t>1553</t>
  </si>
  <si>
    <t>180707</t>
  </si>
  <si>
    <t>221.3</t>
  </si>
  <si>
    <t>232288</t>
  </si>
  <si>
    <t>1735.5</t>
  </si>
  <si>
    <t>38268</t>
  </si>
  <si>
    <t>60</t>
  </si>
  <si>
    <t>72.55</t>
  </si>
  <si>
    <t>4353</t>
  </si>
  <si>
    <t>桥面排水φ160mmPVC</t>
  </si>
  <si>
    <t>141.85</t>
  </si>
  <si>
    <t>56740</t>
  </si>
  <si>
    <t>76</t>
  </si>
  <si>
    <t>40.99</t>
  </si>
  <si>
    <t>3115</t>
  </si>
  <si>
    <t>36</t>
  </si>
  <si>
    <t>52.69</t>
  </si>
  <si>
    <t>1897</t>
  </si>
  <si>
    <t>5</t>
  </si>
  <si>
    <t>64.4</t>
  </si>
  <si>
    <t>322</t>
  </si>
  <si>
    <t>GBZJH 450×450×101四氟滑板式橡胶支座</t>
  </si>
  <si>
    <t>16</t>
  </si>
  <si>
    <t>3778.75</t>
  </si>
  <si>
    <t>60460</t>
  </si>
  <si>
    <t>24</t>
  </si>
  <si>
    <t>1994.96</t>
  </si>
  <si>
    <t>47879</t>
  </si>
  <si>
    <t>3.9564</t>
  </si>
  <si>
    <t>11708.88</t>
  </si>
  <si>
    <t>46325</t>
  </si>
  <si>
    <t>26.4</t>
  </si>
  <si>
    <t>1767.95</t>
  </si>
  <si>
    <t>46674</t>
  </si>
  <si>
    <t>清单  第400章  合计   人民币  7854603 元</t>
  </si>
  <si>
    <t>183.2</t>
  </si>
  <si>
    <t>192138</t>
  </si>
  <si>
    <t>42.514</t>
  </si>
  <si>
    <t>6521.64</t>
  </si>
  <si>
    <t>277261</t>
  </si>
  <si>
    <t>0.2985</t>
  </si>
  <si>
    <t>15986.6</t>
  </si>
  <si>
    <t>4772</t>
  </si>
  <si>
    <t>3.878</t>
  </si>
  <si>
    <t>26930.12</t>
  </si>
  <si>
    <t>104435</t>
  </si>
  <si>
    <t>清单  第600章  合计   人民币  578606 元</t>
  </si>
  <si>
    <t>703</t>
  </si>
  <si>
    <t>撒播草种和铺植草皮</t>
  </si>
  <si>
    <t>703-5</t>
  </si>
  <si>
    <t>三维土工网植草护坡</t>
  </si>
  <si>
    <t>987.5</t>
  </si>
  <si>
    <t>26.16</t>
  </si>
  <si>
    <t>清单  第700章  合计   人民币  25833 元</t>
  </si>
  <si>
    <t>编制范围：南大水库扩建工程施工总承包-道路工程小海河堤顶道路改扩</t>
  </si>
  <si>
    <t>清单  第100章  合计   人民币  12588 元</t>
  </si>
  <si>
    <t>202</t>
  </si>
  <si>
    <t>场地清理</t>
  </si>
  <si>
    <t>202-2</t>
  </si>
  <si>
    <t>挖除旧路面</t>
  </si>
  <si>
    <t>混凝土路面破碎压实</t>
  </si>
  <si>
    <t>523</t>
  </si>
  <si>
    <t>107.22</t>
  </si>
  <si>
    <t>清单  第200章  合计   人民币  56076 元</t>
  </si>
  <si>
    <t>306-3</t>
  </si>
  <si>
    <t>级配碎石基层</t>
  </si>
  <si>
    <t>级配碎石基层厚200mm</t>
  </si>
  <si>
    <t>1600</t>
  </si>
  <si>
    <t>38.61</t>
  </si>
  <si>
    <t>61776</t>
  </si>
  <si>
    <t>312</t>
  </si>
  <si>
    <t>水泥混凝土面板</t>
  </si>
  <si>
    <t>312-1</t>
  </si>
  <si>
    <t>水泥混凝土面板 22cm</t>
  </si>
  <si>
    <t>3975</t>
  </si>
  <si>
    <t>159.68</t>
  </si>
  <si>
    <t>634728</t>
  </si>
  <si>
    <t>312-2</t>
  </si>
  <si>
    <t>1t</t>
  </si>
  <si>
    <t>2.222</t>
  </si>
  <si>
    <t>5552.66</t>
  </si>
  <si>
    <t>12338</t>
  </si>
  <si>
    <t>清单  第300章  合计   人民币  708842 元</t>
  </si>
  <si>
    <t>602-3</t>
  </si>
  <si>
    <t>C级波形梁护栏</t>
  </si>
  <si>
    <t>150</t>
  </si>
  <si>
    <t>234.17</t>
  </si>
  <si>
    <t>35126</t>
  </si>
  <si>
    <t>605</t>
  </si>
  <si>
    <t>道路交通标线</t>
  </si>
  <si>
    <t>605-1</t>
  </si>
  <si>
    <t>热熔型涂料路面标线</t>
  </si>
  <si>
    <t>反光热熔标线（0.150m宽）</t>
  </si>
  <si>
    <t>273</t>
  </si>
  <si>
    <t>53.88</t>
  </si>
  <si>
    <t>14709</t>
  </si>
  <si>
    <t>清单  第600章  合计   人民币  49835 元</t>
  </si>
  <si>
    <t>编制范围：南大水库扩建工程施工总承包-道路工程改扩建上坝道路（S1）</t>
  </si>
  <si>
    <t>清单  第100章  合计   人民币  52012 元</t>
  </si>
  <si>
    <t>1046.37</t>
  </si>
  <si>
    <t>112192</t>
  </si>
  <si>
    <t>路基填筑（包括填前压实）</t>
  </si>
  <si>
    <t>-a-1</t>
  </si>
  <si>
    <t>利用土方</t>
  </si>
  <si>
    <t>462</t>
  </si>
  <si>
    <t>5.05</t>
  </si>
  <si>
    <t>2333</t>
  </si>
  <si>
    <t>-a-2</t>
  </si>
  <si>
    <t>利用土方（交叉工程）</t>
  </si>
  <si>
    <t>1134</t>
  </si>
  <si>
    <t>15.84</t>
  </si>
  <si>
    <t>17963</t>
  </si>
  <si>
    <t>-b-1</t>
  </si>
  <si>
    <t>利用石方</t>
  </si>
  <si>
    <t>198</t>
  </si>
  <si>
    <t>6.63</t>
  </si>
  <si>
    <t>1313</t>
  </si>
  <si>
    <t>-b-2</t>
  </si>
  <si>
    <t>利用石方(交叉工程)</t>
  </si>
  <si>
    <t>486</t>
  </si>
  <si>
    <t>21.16</t>
  </si>
  <si>
    <t>10284</t>
  </si>
  <si>
    <t>207</t>
  </si>
  <si>
    <t>坡面排水</t>
  </si>
  <si>
    <t>207-2</t>
  </si>
  <si>
    <t>排水沟</t>
  </si>
  <si>
    <t>C20现浇混凝土排水沟</t>
  </si>
  <si>
    <t>21</t>
  </si>
  <si>
    <t>824.38</t>
  </si>
  <si>
    <t>17312</t>
  </si>
  <si>
    <t>209</t>
  </si>
  <si>
    <t>挡土墙</t>
  </si>
  <si>
    <t>209-5</t>
  </si>
  <si>
    <t>混凝土挡土墙</t>
  </si>
  <si>
    <t>C20片石混凝土挡墙（边坡防护）</t>
  </si>
  <si>
    <t>750</t>
  </si>
  <si>
    <t>781.1</t>
  </si>
  <si>
    <t>585825</t>
  </si>
  <si>
    <t>C20片石混凝土挡墙（平面交叉）</t>
  </si>
  <si>
    <t>936.25</t>
  </si>
  <si>
    <t>731305</t>
  </si>
  <si>
    <t>清单  第200章  合计   人民币  1478527 元</t>
  </si>
  <si>
    <t>136.5</t>
  </si>
  <si>
    <t>38.62</t>
  </si>
  <si>
    <t>5272</t>
  </si>
  <si>
    <t>级配碎石基层厚200mm（交叉工程）</t>
  </si>
  <si>
    <t>3200</t>
  </si>
  <si>
    <t>123552</t>
  </si>
  <si>
    <t>5813.15</t>
  </si>
  <si>
    <t>928244</t>
  </si>
  <si>
    <t>水泥混凝土面板 22cm（交叉工程）</t>
  </si>
  <si>
    <t>800</t>
  </si>
  <si>
    <t>127744</t>
  </si>
  <si>
    <t>7.177</t>
  </si>
  <si>
    <t>5552.6</t>
  </si>
  <si>
    <t>39851</t>
  </si>
  <si>
    <t>313</t>
  </si>
  <si>
    <t>路肩培土、中央分隔带回填土、土路肩加固及路缘石</t>
  </si>
  <si>
    <t>313-3</t>
  </si>
  <si>
    <t>C20现浇混凝土加固土路肩</t>
  </si>
  <si>
    <t>805.2</t>
  </si>
  <si>
    <t>169897</t>
  </si>
  <si>
    <t>清单  第300章  合计   人民币  1394560 元</t>
  </si>
  <si>
    <t>419</t>
  </si>
  <si>
    <t>圆管涵及倒虹吸管涵</t>
  </si>
  <si>
    <t>419-1-1</t>
  </si>
  <si>
    <t>单孔钢筋混凝土圆管涵（φ=1m 2段）</t>
  </si>
  <si>
    <t>30</t>
  </si>
  <si>
    <t>3603.53</t>
  </si>
  <si>
    <t>清单  第400章  合计   人民币  108106 元</t>
  </si>
  <si>
    <t>1317</t>
  </si>
  <si>
    <t>234.18</t>
  </si>
  <si>
    <t>308415</t>
  </si>
  <si>
    <t>603</t>
  </si>
  <si>
    <t>隔离栅和防落物网</t>
  </si>
  <si>
    <t>603-1</t>
  </si>
  <si>
    <t>钢板网隔离栅</t>
  </si>
  <si>
    <t>120.88</t>
  </si>
  <si>
    <t>24176</t>
  </si>
  <si>
    <t>604</t>
  </si>
  <si>
    <t>道路交通标志</t>
  </si>
  <si>
    <t>604-1</t>
  </si>
  <si>
    <t>单柱式交通标志（含基础）</t>
  </si>
  <si>
    <t>1756.3</t>
  </si>
  <si>
    <t>17563</t>
  </si>
  <si>
    <t>652.16</t>
  </si>
  <si>
    <t>35138</t>
  </si>
  <si>
    <t>清单  第600章  合计   人民币  385292 元</t>
  </si>
  <si>
    <t>编制范围：南大水库扩建工程施工总承包-道路工程新建上坝道路（S2）</t>
  </si>
  <si>
    <t>清单  第100章  合计   人民币  285823 元</t>
  </si>
  <si>
    <t>202-1</t>
  </si>
  <si>
    <t>清理与掘除</t>
  </si>
  <si>
    <t>清理现场（清表土）</t>
  </si>
  <si>
    <t>765</t>
  </si>
  <si>
    <t>18.38</t>
  </si>
  <si>
    <t>14061</t>
  </si>
  <si>
    <t>1599.31</t>
  </si>
  <si>
    <t>171478</t>
  </si>
  <si>
    <t>203</t>
  </si>
  <si>
    <t>挖方路基</t>
  </si>
  <si>
    <t>203-1</t>
  </si>
  <si>
    <t>路基挖方</t>
  </si>
  <si>
    <t>42573.49</t>
  </si>
  <si>
    <t>15.48</t>
  </si>
  <si>
    <t>659038</t>
  </si>
  <si>
    <t>挖沟槽土方</t>
  </si>
  <si>
    <t>909.8</t>
  </si>
  <si>
    <t>33.51</t>
  </si>
  <si>
    <t>30487</t>
  </si>
  <si>
    <t>挖土方（交叉工程）</t>
  </si>
  <si>
    <t>617.4</t>
  </si>
  <si>
    <t>9557</t>
  </si>
  <si>
    <t>挖石方</t>
  </si>
  <si>
    <t>18245.78</t>
  </si>
  <si>
    <t>77.57</t>
  </si>
  <si>
    <t>1415325</t>
  </si>
  <si>
    <t>挖沟槽石方</t>
  </si>
  <si>
    <t>389.92</t>
  </si>
  <si>
    <t>30246</t>
  </si>
  <si>
    <t>-b-3</t>
  </si>
  <si>
    <t>挖石方（交叉工程）</t>
  </si>
  <si>
    <t>264.6</t>
  </si>
  <si>
    <t>20525</t>
  </si>
  <si>
    <t>1936.382</t>
  </si>
  <si>
    <t>20</t>
  </si>
  <si>
    <t>38728</t>
  </si>
  <si>
    <t>96</t>
  </si>
  <si>
    <t>15.83</t>
  </si>
  <si>
    <t>1520</t>
  </si>
  <si>
    <t>829.878</t>
  </si>
  <si>
    <t>16598</t>
  </si>
  <si>
    <t>205</t>
  </si>
  <si>
    <t>特殊地区路基处理</t>
  </si>
  <si>
    <t>205-1</t>
  </si>
  <si>
    <t>软土路基处理</t>
  </si>
  <si>
    <t>土工合成材料</t>
  </si>
  <si>
    <t>土工格栅</t>
  </si>
  <si>
    <t>80.71</t>
  </si>
  <si>
    <t>18.37</t>
  </si>
  <si>
    <t>1483</t>
  </si>
  <si>
    <t>500.87</t>
  </si>
  <si>
    <t>824.36</t>
  </si>
  <si>
    <t>412897</t>
  </si>
  <si>
    <t>207-3</t>
  </si>
  <si>
    <t>截水沟</t>
  </si>
  <si>
    <t>C20现浇混凝土截水沟</t>
  </si>
  <si>
    <t>1407.95</t>
  </si>
  <si>
    <t>876.41</t>
  </si>
  <si>
    <t>1233941</t>
  </si>
  <si>
    <t>209-1</t>
  </si>
  <si>
    <t>C10混凝土垫层</t>
  </si>
  <si>
    <t>184.75</t>
  </si>
  <si>
    <t>656.96</t>
  </si>
  <si>
    <t>121373</t>
  </si>
  <si>
    <t>209-2</t>
  </si>
  <si>
    <t>基础</t>
  </si>
  <si>
    <t>C30混凝土扩展基础</t>
  </si>
  <si>
    <t>871.85</t>
  </si>
  <si>
    <t>867.35</t>
  </si>
  <si>
    <t>756199</t>
  </si>
  <si>
    <t>C20片石混凝土挡墙</t>
  </si>
  <si>
    <t>7790.75</t>
  </si>
  <si>
    <t>6085355</t>
  </si>
  <si>
    <t>43.998</t>
  </si>
  <si>
    <t>6185.96</t>
  </si>
  <si>
    <t>272170</t>
  </si>
  <si>
    <t>C25混凝土压顶</t>
  </si>
  <si>
    <t>10m3</t>
  </si>
  <si>
    <t>37.33</t>
  </si>
  <si>
    <t>9211.3</t>
  </si>
  <si>
    <t>343858</t>
  </si>
  <si>
    <t>213</t>
  </si>
  <si>
    <t>预应力锚索边坡加固</t>
  </si>
  <si>
    <t>213-4</t>
  </si>
  <si>
    <t>锚杆框格梁（包括含草种的营养泥2cm，有机层厚10cm，镀锌勾花网，C30方形植草格沟梁钢筋混凝土，锚杆φ25 L=9m）</t>
  </si>
  <si>
    <t>6844.95</t>
  </si>
  <si>
    <t>416.27</t>
  </si>
  <si>
    <t>2849347</t>
  </si>
  <si>
    <t>清单  第200章  合计   人民币  14484186 元</t>
  </si>
  <si>
    <t>7937.19</t>
  </si>
  <si>
    <t>306455</t>
  </si>
  <si>
    <t>251</t>
  </si>
  <si>
    <t>9691</t>
  </si>
  <si>
    <t>14539.22</t>
  </si>
  <si>
    <t>2321623</t>
  </si>
  <si>
    <t>228</t>
  </si>
  <si>
    <t>36407</t>
  </si>
  <si>
    <t>11.058</t>
  </si>
  <si>
    <t>5552.63</t>
  </si>
  <si>
    <t>61401</t>
  </si>
  <si>
    <t>381.48</t>
  </si>
  <si>
    <t>805.21</t>
  </si>
  <si>
    <t>307172</t>
  </si>
  <si>
    <t>清单  第300章  合计   人民币  3042749 元</t>
  </si>
  <si>
    <t>钢筋混凝土圆管涵（φ=1m，6段）</t>
  </si>
  <si>
    <t>62</t>
  </si>
  <si>
    <t>6145.81</t>
  </si>
  <si>
    <t>清单  第400章  合计   人民币  381040 元</t>
  </si>
  <si>
    <t>885</t>
  </si>
  <si>
    <t>207249</t>
  </si>
  <si>
    <t>1756.33</t>
  </si>
  <si>
    <t>10538</t>
  </si>
  <si>
    <t>686.21</t>
  </si>
  <si>
    <t>36973</t>
  </si>
  <si>
    <t>清单  第600章  合计   人民币  254760 元</t>
  </si>
  <si>
    <t>喷播植草</t>
  </si>
  <si>
    <t>1360</t>
  </si>
  <si>
    <t>14.09</t>
  </si>
  <si>
    <t>19162</t>
  </si>
  <si>
    <t>喷混植生</t>
  </si>
  <si>
    <t>7395.95</t>
  </si>
  <si>
    <t>42.99</t>
  </si>
  <si>
    <t>317952</t>
  </si>
  <si>
    <t>清单  第700章  合计   人民币  337114 元</t>
  </si>
  <si>
    <t>编制范围：南大水库扩建工程施工总承包-道路工程左岸淹迁道路（A）</t>
  </si>
  <si>
    <t>清单  第100章  合计   人民币  637712 元</t>
  </si>
  <si>
    <t>12045.07</t>
  </si>
  <si>
    <t>221388</t>
  </si>
  <si>
    <t>127181.37</t>
  </si>
  <si>
    <t>1440965</t>
  </si>
  <si>
    <t>2296.54</t>
  </si>
  <si>
    <t>27.36</t>
  </si>
  <si>
    <t>62833</t>
  </si>
  <si>
    <t>87</t>
  </si>
  <si>
    <t>11.32</t>
  </si>
  <si>
    <t>985</t>
  </si>
  <si>
    <t>54506.3</t>
  </si>
  <si>
    <t>3954432</t>
  </si>
  <si>
    <t>160261.9</t>
  </si>
  <si>
    <t>2538548</t>
  </si>
  <si>
    <t>7</t>
  </si>
  <si>
    <t>15.71</t>
  </si>
  <si>
    <t>110</t>
  </si>
  <si>
    <t>7284.89</t>
  </si>
  <si>
    <t>133823</t>
  </si>
  <si>
    <t>2434.6</t>
  </si>
  <si>
    <t>2133708</t>
  </si>
  <si>
    <t>208</t>
  </si>
  <si>
    <t>护坡、护面墙</t>
  </si>
  <si>
    <t>208-1</t>
  </si>
  <si>
    <t>护坡垫层（砂滤垫层）</t>
  </si>
  <si>
    <t>3533.94</t>
  </si>
  <si>
    <t>547655</t>
  </si>
  <si>
    <t>208-3</t>
  </si>
  <si>
    <t>M.5浆砌片石护坡</t>
  </si>
  <si>
    <t>8245.86</t>
  </si>
  <si>
    <t>4401805</t>
  </si>
  <si>
    <t>208-9</t>
  </si>
  <si>
    <t>抗滑桩连接梁</t>
  </si>
  <si>
    <t>C30连接梁</t>
  </si>
  <si>
    <t>71.28</t>
  </si>
  <si>
    <t>1108.78</t>
  </si>
  <si>
    <t>79034</t>
  </si>
  <si>
    <t>C30连接梁钢筋</t>
  </si>
  <si>
    <t>7.92</t>
  </si>
  <si>
    <t>5991.92</t>
  </si>
  <si>
    <t>47456</t>
  </si>
  <si>
    <t>171.65</t>
  </si>
  <si>
    <t>112767</t>
  </si>
  <si>
    <t>C30混凝土基础</t>
  </si>
  <si>
    <t>810.18</t>
  </si>
  <si>
    <t>702710</t>
  </si>
  <si>
    <t>6126.13</t>
  </si>
  <si>
    <t>4785120</t>
  </si>
  <si>
    <t>41.6858</t>
  </si>
  <si>
    <t>6185.94</t>
  </si>
  <si>
    <t>257866</t>
  </si>
  <si>
    <t>384.38</t>
  </si>
  <si>
    <t>921.13</t>
  </si>
  <si>
    <t>354064</t>
  </si>
  <si>
    <t>16053.87</t>
  </si>
  <si>
    <t>416.38</t>
  </si>
  <si>
    <t>6684510</t>
  </si>
  <si>
    <t>214</t>
  </si>
  <si>
    <t>抗滑桩</t>
  </si>
  <si>
    <t>φ2400抗滑桩成孔</t>
  </si>
  <si>
    <t>598</t>
  </si>
  <si>
    <t>2570.65</t>
  </si>
  <si>
    <t>1537249</t>
  </si>
  <si>
    <t>C30抗滑桩</t>
  </si>
  <si>
    <t>1794</t>
  </si>
  <si>
    <t>815.78</t>
  </si>
  <si>
    <t>1463509</t>
  </si>
  <si>
    <t>抗滑桩钢筋</t>
  </si>
  <si>
    <t>171.67</t>
  </si>
  <si>
    <t>6220.34</t>
  </si>
  <si>
    <t>1067846</t>
  </si>
  <si>
    <t>清单  第200章  合计   人民币  32528383 元</t>
  </si>
  <si>
    <t>21260.59</t>
  </si>
  <si>
    <t>820871</t>
  </si>
  <si>
    <t>596</t>
  </si>
  <si>
    <t>23012</t>
  </si>
  <si>
    <t>19414.1</t>
  </si>
  <si>
    <t>3100043</t>
  </si>
  <si>
    <t>95169</t>
  </si>
  <si>
    <t>13.48</t>
  </si>
  <si>
    <t>74849</t>
  </si>
  <si>
    <t>1055.14</t>
  </si>
  <si>
    <t>849599</t>
  </si>
  <si>
    <t>清单  第300章  合计   人民币  4963543 元</t>
  </si>
  <si>
    <t>单孔钢筋混凝土圆管涵（φ=1m，15段）</t>
  </si>
  <si>
    <t>244</t>
  </si>
  <si>
    <t>3394.09</t>
  </si>
  <si>
    <t>828158</t>
  </si>
  <si>
    <t>419-1-2</t>
  </si>
  <si>
    <t>单孔钢筋混凝土圆管涵（φ=1.5m，1段）</t>
  </si>
  <si>
    <t>19</t>
  </si>
  <si>
    <t>9168.89</t>
  </si>
  <si>
    <t>174209</t>
  </si>
  <si>
    <t>清单  第400章  合计   人民币  1002367 元</t>
  </si>
  <si>
    <t>3238</t>
  </si>
  <si>
    <t>758275</t>
  </si>
  <si>
    <t>230</t>
  </si>
  <si>
    <t>120.87</t>
  </si>
  <si>
    <t>27800</t>
  </si>
  <si>
    <t>15</t>
  </si>
  <si>
    <t>26345</t>
  </si>
  <si>
    <t>886.05</t>
  </si>
  <si>
    <t>47740</t>
  </si>
  <si>
    <t>清单  第600章  合计   人民币  860160 元</t>
  </si>
  <si>
    <t>生态植草沟</t>
  </si>
  <si>
    <t>3840.78</t>
  </si>
  <si>
    <t>210.76</t>
  </si>
  <si>
    <t>809483</t>
  </si>
  <si>
    <t>24030.95</t>
  </si>
  <si>
    <t>338596</t>
  </si>
  <si>
    <t>17988.82</t>
  </si>
  <si>
    <t>773339</t>
  </si>
  <si>
    <t>清单  第700章  合计   人民币  1921418 元</t>
  </si>
  <si>
    <t>编制范围：南大水库扩建工程施工总承包-道路工程右岸淹迁道路（B）</t>
  </si>
  <si>
    <t>清单  第100章  合计   人民币  503542 元</t>
  </si>
  <si>
    <t>9891.95</t>
  </si>
  <si>
    <t>181814</t>
  </si>
  <si>
    <t>67238.13</t>
  </si>
  <si>
    <t>761808</t>
  </si>
  <si>
    <t>1506.04</t>
  </si>
  <si>
    <t>41205</t>
  </si>
  <si>
    <t>77.05</t>
  </si>
  <si>
    <t>11.34</t>
  </si>
  <si>
    <t>874</t>
  </si>
  <si>
    <t>28816.34</t>
  </si>
  <si>
    <t>2090625</t>
  </si>
  <si>
    <t>77870.01</t>
  </si>
  <si>
    <t>16.88</t>
  </si>
  <si>
    <t>1314446</t>
  </si>
  <si>
    <t>23.1</t>
  </si>
  <si>
    <t>390</t>
  </si>
  <si>
    <t>10807.67</t>
  </si>
  <si>
    <t>198537</t>
  </si>
  <si>
    <t>M7.5浆砌片石排水沟（箱涵）</t>
  </si>
  <si>
    <t>1650</t>
  </si>
  <si>
    <t>513.36</t>
  </si>
  <si>
    <t>847044</t>
  </si>
  <si>
    <t>1652.89</t>
  </si>
  <si>
    <t>1448609</t>
  </si>
  <si>
    <t>207-4</t>
  </si>
  <si>
    <t>跌水与急流槽（箱涵）</t>
  </si>
  <si>
    <t>C30现浇混凝土急流槽</t>
  </si>
  <si>
    <t>475</t>
  </si>
  <si>
    <t>902.88</t>
  </si>
  <si>
    <t>428868</t>
  </si>
  <si>
    <t>1136.85</t>
  </si>
  <si>
    <t>154.98</t>
  </si>
  <si>
    <t>176189</t>
  </si>
  <si>
    <t>2652.65</t>
  </si>
  <si>
    <t>1416038</t>
  </si>
  <si>
    <t>193.55</t>
  </si>
  <si>
    <t>127155</t>
  </si>
  <si>
    <t>909.62</t>
  </si>
  <si>
    <t>788959</t>
  </si>
  <si>
    <t>7139.38</t>
  </si>
  <si>
    <t>5576570</t>
  </si>
  <si>
    <t>46.89</t>
  </si>
  <si>
    <t>6185.95</t>
  </si>
  <si>
    <t>290059</t>
  </si>
  <si>
    <t>43.736</t>
  </si>
  <si>
    <t>9211.31</t>
  </si>
  <si>
    <t>402866</t>
  </si>
  <si>
    <t>8164.94</t>
  </si>
  <si>
    <t>416.35</t>
  </si>
  <si>
    <t>3399473</t>
  </si>
  <si>
    <t>清单  第200章  合计   人民币  23686623 元</t>
  </si>
  <si>
    <t>23025.185</t>
  </si>
  <si>
    <t>889002</t>
  </si>
  <si>
    <t>651.4</t>
  </si>
  <si>
    <t>25151</t>
  </si>
  <si>
    <t>20984.685</t>
  </si>
  <si>
    <t>3350835</t>
  </si>
  <si>
    <t>104016</t>
  </si>
  <si>
    <t>9.69</t>
  </si>
  <si>
    <t>53805</t>
  </si>
  <si>
    <t>1166</t>
  </si>
  <si>
    <t>938863</t>
  </si>
  <si>
    <t>清单  第300章  合计   人民币  5361672 元</t>
  </si>
  <si>
    <t>钢筋混凝土圆管涵 （φ=1m，12段）</t>
  </si>
  <si>
    <t>178</t>
  </si>
  <si>
    <t>3447.6</t>
  </si>
  <si>
    <t>613673</t>
  </si>
  <si>
    <t>420</t>
  </si>
  <si>
    <t>盖板涵、箱涵</t>
  </si>
  <si>
    <t>420-2</t>
  </si>
  <si>
    <t xml:space="preserve">钢筋混凝土箱涵 1-4*3 </t>
  </si>
  <si>
    <t>19275.81</t>
  </si>
  <si>
    <t>308413</t>
  </si>
  <si>
    <t>清单  第400章  合计   人民币  922086 元</t>
  </si>
  <si>
    <t>3240</t>
  </si>
  <si>
    <t>758743</t>
  </si>
  <si>
    <t>1756.31</t>
  </si>
  <si>
    <t>22832</t>
  </si>
  <si>
    <t>918</t>
  </si>
  <si>
    <t>49462</t>
  </si>
  <si>
    <t>清单  第600章  合计   人民币  855213 元</t>
  </si>
  <si>
    <t>3736.22</t>
  </si>
  <si>
    <t>787446</t>
  </si>
  <si>
    <t>24211.99</t>
  </si>
  <si>
    <t>341147</t>
  </si>
  <si>
    <t>14830.02</t>
  </si>
  <si>
    <t>637543</t>
  </si>
  <si>
    <t>清单  第700章  合计   人民币  1766136 元</t>
  </si>
  <si>
    <t>南大水库扩建工程施工总承包工程信息化设备及安装工程招标控制价</t>
  </si>
  <si>
    <t>项目名称：</t>
  </si>
  <si>
    <t>审核金额（元）</t>
  </si>
  <si>
    <t>全线自动化监控系统</t>
  </si>
  <si>
    <t>六</t>
  </si>
  <si>
    <t>工程信息化-立体感知体系招标控制价表</t>
  </si>
  <si>
    <t>南大水库扩建工程施工总承包-信息化</t>
  </si>
  <si>
    <t>名称</t>
  </si>
  <si>
    <t>型号和规格</t>
  </si>
  <si>
    <t>审核金额</t>
  </si>
  <si>
    <t>单价（元）</t>
  </si>
  <si>
    <t>一、</t>
  </si>
  <si>
    <t>监测感知网（感知层设备）</t>
  </si>
  <si>
    <t>感知设备</t>
  </si>
  <si>
    <t>8核 2.8GHz/8GB DDR4内存/256GB SSD硬盘/1G独立显卡/1000M网卡</t>
  </si>
  <si>
    <t>视频LED显示器</t>
  </si>
  <si>
    <t>27寸，IPS技术，178°（垂直）/178°（水平）超广视角，分辨率不低于2560*1440,接口：DP，HDMI等，升降旋转支架。</t>
  </si>
  <si>
    <t>NVR视频录像机</t>
  </si>
  <si>
    <t>4U机架式 24盘位网络硬盘录像机/短机箱设计，搭载1+1冗余电源，1+1冗余风扇/支持前置硬盘热插拔/支持满配20TB硬盘/2路HDIM，1路VGA，2路DP，2路V-DP，四异源4K输出/串行接中：1路全双工485接口，1路标准RS-232接口/USB接口：1个USB2.0接口，4个USB3.0接口/输入带宽1024Mbps（开启RAID后为512Mbps），输出带宽1024Mbps（开启RAID后为512Mbps）/接入能力：128路H.264、H.265格式高清码流接入/解码能力：最大支持36×1080P/RAID模式：RAID0、RAID1、RAID5、RAID6、RAID10，支持全局热备盘</t>
  </si>
  <si>
    <t>视频监控系统配套硬盘</t>
  </si>
  <si>
    <t>6T监控专用硬盘</t>
  </si>
  <si>
    <t>以太网交换机</t>
  </si>
  <si>
    <t>24个10/100/1000Base-T以端口，4个千兆SFP/交换容量：336Gbps/3.36Tbps/交流供电。</t>
  </si>
  <si>
    <t>室内一体化高清网络球机</t>
  </si>
  <si>
    <t>分辨率≥200W；照度彩色≤0.001lx，黑白≤0.0001lx；镜头焦距焦距6mm～180mm；电动变焦；支持H.265编码。
支持区域入侵检测、越界侦测、进出区域智能侦测并联动跟踪功能。</t>
  </si>
  <si>
    <t>室外一体化高清网络球机</t>
  </si>
  <si>
    <t>1/2.5"Progressive Scan CMOS，支持20倍光学变倍，16倍数字变倍，红外距离≥150米；具有低照度夜视功能，含安装支架、开关电源、防雷器等附件</t>
  </si>
  <si>
    <t>千兆光电转换/传输距离：100m/模块接口RJ45网口/传输速率：1.25G。</t>
  </si>
  <si>
    <t>室外立杆</t>
  </si>
  <si>
    <t>4.5米立杆，含基础埋配件。</t>
  </si>
  <si>
    <t>1.10</t>
  </si>
  <si>
    <t>现地控制箱</t>
  </si>
  <si>
    <t>不锈钢防水配电箱400*280*120</t>
  </si>
  <si>
    <t>1.11</t>
  </si>
  <si>
    <t>室外视频接线箱</t>
  </si>
  <si>
    <t>与室外一体化高清网络球机配套</t>
  </si>
  <si>
    <t>1.12</t>
  </si>
  <si>
    <t>立杆人工接地极热镀锌钢管2.5m/根</t>
  </si>
  <si>
    <t>1.13</t>
  </si>
  <si>
    <t>视频网线</t>
  </si>
  <si>
    <t>6类非屏蔽双绞线</t>
  </si>
  <si>
    <t>百米</t>
  </si>
  <si>
    <t>1.14</t>
  </si>
  <si>
    <t>视频光纤</t>
  </si>
  <si>
    <t>24芯光缆</t>
  </si>
  <si>
    <t>1.15</t>
  </si>
  <si>
    <t>热镀锌钢管</t>
  </si>
  <si>
    <t>DN32</t>
  </si>
  <si>
    <t>1.16</t>
  </si>
  <si>
    <t>电源线</t>
  </si>
  <si>
    <t>RVV 3×2.5</t>
  </si>
  <si>
    <t>预警广播系统</t>
  </si>
  <si>
    <t>太阳能供电（含3年4G通讯费用）</t>
  </si>
  <si>
    <t>信息化工程-自动化集控系统招标控制价表</t>
  </si>
  <si>
    <t>项目名称：南大水库扩建工程施工总承包</t>
  </si>
  <si>
    <t>32G内存/256G SSD+4TB SATA/GT710 2G 显卡/内置DVD光驱/180W电源/23.8寸显示器/键鼠套装</t>
  </si>
  <si>
    <t>单价包干，投标报价不得高于挂网招标控制价的清单单价。</t>
  </si>
  <si>
    <t>工程师工作站</t>
  </si>
  <si>
    <t>32G内存/256G SSD+4TB SATA/GT710 2G 显卡/内置DVD光驱/180W电源/23.9寸显示器/键鼠套装</t>
  </si>
  <si>
    <t>报警工作站</t>
  </si>
  <si>
    <t>32G内存/256G SSD+4TB SATA/GT710 2G 显卡/内置DVD光驱/180W电源/23.10寸显示器/键鼠套装</t>
  </si>
  <si>
    <t>数据库服务器</t>
  </si>
  <si>
    <t>16G*4内存/2T SATA*4/9361 2G Raid卡*1/板载双千兆/550W电源*2</t>
  </si>
  <si>
    <t>应用服务器</t>
  </si>
  <si>
    <t>2CPU：2.1GHZ，8C；内存：32G DDR4；硬盘：3×2TB SAS硬盘；RAID卡：2GB SAS RAID卡；电源：1+1冗余电源。</t>
  </si>
  <si>
    <t>通信服务器</t>
  </si>
  <si>
    <t>CPU：2.1GHZ，8C；内存：32G DDR4；硬盘：3×2TB SAS硬盘；RAID卡：2GB SAS RAID卡；电源：1+1冗余电源。</t>
  </si>
  <si>
    <t>卫星对时系统</t>
  </si>
  <si>
    <t>接收GPS，北斗</t>
  </si>
  <si>
    <t>KVM四合一切换器</t>
  </si>
  <si>
    <t>四合一</t>
  </si>
  <si>
    <t>A3彩色</t>
  </si>
  <si>
    <t>机柜</t>
  </si>
  <si>
    <t>2260×600×1000</t>
  </si>
  <si>
    <t>面</t>
  </si>
  <si>
    <t>网线</t>
  </si>
  <si>
    <t>ZB-YJV-3×2.5</t>
  </si>
  <si>
    <t>配套监控系统软件</t>
  </si>
  <si>
    <t>上位机组态软件及部署；计算机操作系统软件及部署；数据库软件及部署；通信软件及部署；能耗分析软件及部署</t>
  </si>
  <si>
    <t>工程信息化-通信网络招标控制价表</t>
  </si>
  <si>
    <t>网络传输系统</t>
  </si>
  <si>
    <t>路由器</t>
  </si>
  <si>
    <t>转发性能：2.5Mbps；带机量：300-600 台 PC；
固定接口：3 *GE(1*Combo)；插槽：4*SIC + 2*WSIC</t>
  </si>
  <si>
    <t>通信前置机</t>
  </si>
  <si>
    <t>含网络接收软件</t>
  </si>
  <si>
    <t>4G通信服务</t>
  </si>
  <si>
    <t>局域网设备</t>
  </si>
  <si>
    <t>核心以太网交换机</t>
  </si>
  <si>
    <t>24个10/100/1000Base-T 以太网端口，4 个千兆 SFP。
 支持各种动态路由协议：RIP、RIPv2、OSPFv2/OSPFv3/BGP4 等协议</t>
  </si>
  <si>
    <t>工业以太网接入交换机</t>
  </si>
  <si>
    <t>6个 10/100/1000Base-T 以太网端口，4 个千兆 SFP。
 支持各种动态路由协议：RIP、RIPv2、OSPFv2/OSPFv3/BGP4 等协议</t>
  </si>
  <si>
    <t>自建光纤以太网</t>
  </si>
  <si>
    <t>含光缆及敷设相关费用</t>
  </si>
  <si>
    <t>MSTP专线</t>
  </si>
  <si>
    <t>50M，含1个固定IP，考虑1年</t>
  </si>
  <si>
    <t>互联网宽带服务</t>
  </si>
  <si>
    <t>考虑1年</t>
  </si>
  <si>
    <t>无线控制器</t>
  </si>
  <si>
    <t>无线AP点（室内）</t>
  </si>
  <si>
    <t>语音电话系统</t>
  </si>
  <si>
    <t>含48门数字程控交换机、调度台、话务维护终端、数字录音设备、所有软件系统、接入交换机等设备，IP电话5部</t>
  </si>
  <si>
    <t>工程信息化-实体环境招标控制价表</t>
  </si>
  <si>
    <t>项目名称:南大水库扩建工程施工总承包</t>
  </si>
  <si>
    <r>
      <rPr>
        <sz val="10"/>
        <rFont val="仿宋"/>
        <family val="3"/>
        <charset val="134"/>
      </rPr>
      <t>序号</t>
    </r>
  </si>
  <si>
    <t>机房</t>
  </si>
  <si>
    <t>UPS电源系统</t>
  </si>
  <si>
    <t>高频UPS主机，不低于10kVA，后备时间不低于1小时，断路器、UPS负荷配电柜</t>
  </si>
  <si>
    <t>蓄电池</t>
  </si>
  <si>
    <t>含一组16节蓄电池（阀控式密封铅酸蓄电池，12V单体，容量100AH），含电池箱，电池辅材等</t>
  </si>
  <si>
    <t>节</t>
  </si>
  <si>
    <t>其他辅材及配件</t>
  </si>
  <si>
    <t>连接线材等</t>
  </si>
  <si>
    <t>综合布线系统</t>
  </si>
  <si>
    <t>含插座、配线架、接入层交换机、屏蔽双绞线等</t>
  </si>
  <si>
    <t>语音调度系统</t>
  </si>
  <si>
    <t>含64门数字程控交换机、调度台、话务维护终端、数字录音设备、所有软件系统、
核心交换机、接入交换机等设备，IP电话10部</t>
  </si>
  <si>
    <t>操作系统</t>
  </si>
  <si>
    <t>国产化</t>
  </si>
  <si>
    <t>备份用服务器</t>
  </si>
  <si>
    <t>国产化，双机热备</t>
  </si>
  <si>
    <t>数据库软件</t>
  </si>
  <si>
    <t>1.9</t>
  </si>
  <si>
    <t>2260×800×600</t>
  </si>
  <si>
    <t>机房安装附件</t>
  </si>
  <si>
    <t>调度中心</t>
  </si>
  <si>
    <t>LED显示大屏</t>
  </si>
  <si>
    <t>像素点间距≤1.25mm。箱体间缝隙≤0.1mm。水平视角≥160°，垂直视角≥160°。平均无故障时间≥10000h。显示屏具有防潮、防尘、防腐蚀、防虫、防燃烧、防静电、防电磁干扰等功能，并具有过流、短路、过压、欠压保护和抗雷击的功能 。</t>
  </si>
  <si>
    <t>平方</t>
  </si>
  <si>
    <t>二合一视频处理器</t>
  </si>
  <si>
    <t>带载能力650万，最宽10240，最高8192；
输入接口：HDMI*2、DVI*2、AUDIO*1，输出接口：网口*10、HDMI*1、AUDIO*1；
控制方式：USB、TCP/IP</t>
  </si>
  <si>
    <t>视频矩阵</t>
  </si>
  <si>
    <t>16路HDMI信号输入；16路HDMI信号输出；
1.支持安卓、IOS、Windows三大平台控制管理，无需安装任何软件和插件，通过WEB浏览器即可控制。支持安卓、IOS系统的手机和平板安装APP控制；
2.内置网络中控模块能够控制LCD大屏开关机以及显示场景任意切换，兼容市面上所有的拼接屏协议；
4.支持双向控制，WEB/APP/按键三者之间信号切换状态实时同步；
5.APP和WEB端支持分两级控制功能，适用于不同的用户群体，操作员页面时可实现一键调用所需要的显示场景，管理员页面可实现各种应用设置；
7.支持HDMI 1.4a，符合HDCP2.2标准；
8.支持超高清/高清分辨率：4Kx2K@30Hz、1080P 3D；
9.每一路输入都支持HDCP解析；
10.支持EDID可擦写与EDID自适应功能，能够现场读取后端显示设备的EDID数据；</t>
  </si>
  <si>
    <t>中央控制主机</t>
  </si>
  <si>
    <t xml:space="preserve">第五代智能控制网关，采用互联网及物联网设计思想，整合linux平台、谷歌V8内核、人工智能技术。
规格参数：                                             
8 - 2Pin隔离低压继电器30VDC/AC 1A                                    
8 - 2Pin数字I/O输入                       
8 - 2Pin红外或单向RS-232串行通讯口                    
8 - 7Pin双向RS-232/422/485串行通讯口(带隔离保护)    
1 - RST系统复位按钮
3 - LED系统状态指示灯
1 - RJ45 10M/100M以太网接口
1 - 红外学习窗
4 - 可编程按键
1 - 液晶显示屏
24VDC 1A外部电源输入 
标准1U机柜安装 </t>
  </si>
  <si>
    <t>集控中心配套软件平台</t>
  </si>
  <si>
    <t>根据现场需求进行编程</t>
  </si>
  <si>
    <t>网络交换机</t>
  </si>
  <si>
    <t>16口千兆电+2上行光口企业级网线分线器办公集线器</t>
  </si>
  <si>
    <t>无线路由器</t>
  </si>
  <si>
    <t>千兆路由器 wifi6/智能分频</t>
  </si>
  <si>
    <t>无线触摸屏</t>
  </si>
  <si>
    <t>120Hz高刷，全面屏，不低于8+128GB，支持WIFI</t>
  </si>
  <si>
    <t>配电箱</t>
  </si>
  <si>
    <t>支持10KW，带PLC远程控制</t>
  </si>
  <si>
    <t>2.10</t>
  </si>
  <si>
    <t>支持5KW</t>
  </si>
  <si>
    <t>视频会商室</t>
  </si>
  <si>
    <t>带载能力650万，最宽10240，最高8192；
输入接口：HDMI*2、DVI*2、AUDIO*1，输出接口：网口*10、HDMI*1、AUDIO*1；
图层数量：3+OSD
场景数量：10
控制方式：USB、TCP/IP</t>
  </si>
  <si>
    <t>高清摄像机</t>
  </si>
  <si>
    <t>1）丰富的视频输出接口，支持3G-SDI，DVI接口（支持HDMI）高清视频同时输出。
2）具有USB3.0本地升级接口，支持摄像机随时升级程序。
3）具有RS232、RS485控制串口，并同时都支持VISCA和PELCO控制协议。
4）支持在PELCO协议下≥128个预置位，在VISCA协议下≥9个预置位。</t>
  </si>
  <si>
    <t>全向麦克风</t>
  </si>
  <si>
    <t>界面话筒。；频率响应:30Hz～20KHz；高通滤波:80Hz；开路灵敏度:-34dB(19.9mV)；阻抗:200Ω；最大输入声压级:130dB；信噪比:68dB；动态范围:104dB；幻像电源:11V～52V DC,4mA；轻触式开关可功能选择:反覆按下开或关、按下讲话、按下哑音;平直, 高通滤波；输出端子:TB3M-type；7.6m连接线；</t>
  </si>
  <si>
    <t>6寸全频音箱</t>
  </si>
  <si>
    <r>
      <rPr>
        <sz val="11"/>
        <rFont val="宋体"/>
        <family val="3"/>
        <charset val="134"/>
      </rPr>
      <t>1.类型:6.5"两分频全频音箱;
2.频率范围:75Hz-20kHz（-10dB）;
3.特性灵敏度:92dB±2dB/1W/1m;
4.阻抗:8</t>
    </r>
    <r>
      <rPr>
        <sz val="11"/>
        <rFont val="BatangChe"/>
        <charset val="129"/>
      </rPr>
      <t>Ω</t>
    </r>
    <r>
      <rPr>
        <sz val="11"/>
        <rFont val="宋体"/>
        <family val="3"/>
        <charset val="134"/>
      </rPr>
      <t>±20%;
5.最大声压级:111dB±2dB；
6.额定功率:100W，长期功率：200W，峰值功率:400W;
7.总谐波失真：0.891％/2650Hz
8.覆盖角度:H100°×V60°（±5°）;
9.低频单元:6.5"单元×1,1.4"音圈;
10.高频单元:3"单元×1,0.6"音圈;</t>
    </r>
  </si>
  <si>
    <t>功率放大器</t>
  </si>
  <si>
    <t>技术参数：
1.额定功率：2×150W/8欧，2×250W/4欧；桥接：1×500W/8欧；
2.频率响应：20Hz-20kHz（±3dB）；
3.总谐波失真(THD)：≤0.01%；
4.互调失真(IMD)：≤0.01%；
6.输入灵敏度：+4dB@(1.23V)；
7.输入阻抗：10kΩ(电子平衡式)；
8.信噪比：≥109dB；
9.阻尼系数(20Hz-200Hz)：≥500；
10.串扰抑制（低于额定功率，20Hz-1KHz）:≥90dB；
11.连接端子：
输入(CH1-2)：XLR输入连接器；
输出(CH1-2)：SPEAKON输出端；</t>
  </si>
  <si>
    <t>12路调音台</t>
  </si>
  <si>
    <r>
      <rPr>
        <sz val="11"/>
        <rFont val="宋体"/>
        <family val="3"/>
        <charset val="134"/>
      </rPr>
      <t xml:space="preserve">技术参数：
1.频率响应：20Hz－20KHz ；±0.5dB；
2.总谐波失真和噪声：-30dBu input to mix, mic gain30dB，&lt;0.007%；
3.话筒输入等效输入噪声：MIC EIN@Max gain, 150 </t>
    </r>
    <r>
      <rPr>
        <sz val="11"/>
        <rFont val="BatangChe"/>
        <charset val="129"/>
      </rPr>
      <t>Ω</t>
    </r>
    <r>
      <rPr>
        <sz val="11"/>
        <rFont val="宋体"/>
        <family val="3"/>
        <charset val="134"/>
      </rPr>
      <t xml:space="preserve"> source impedance -128dBu；
4.母线噪声：Noise(20Hz－20KHz measurement bandwidth)；
5.混音：mix@max ,faders down&lt;－85dBu；
6.通道之间串音：
通道哑音：&gt;96dB；
推子位置：&gt;96dB；
辅助发送端口：&gt;86dB；
7.输入和输出阻抗：
话筒输入：2.4KΩ；
线路输入：100KΩ；
立体声输入：100KΩ；
输出：75Ω；
8.输入和输出电平：
话筒最大输入：+17dBu；
线路最大输入：+30dBu；
立体声最大输入：+30dBu；
最大混音输出：+20dBu；
耳机最大输出：300mw/200Ω；</t>
    </r>
  </si>
  <si>
    <t>数字音频处理器</t>
  </si>
  <si>
    <t>1.8路平衡式话筒/线路输入,支持48V幻象供电,0~54dB增益,6dB步进；
2.8路平衡式线路输出；
3.采样率:48kHz；
4.处理核心：ADSP-21584；
5.采用工业级嵌入式架构，工作稳定，可靠性高；
6.内置WEB服务器，采用浏览器通过物联网轻松获取设备控制软件等相关资料；
7.支持自动混音功能AM，可对多只话筒分组管理，NOMA功能，可根据设定的开启MIC数量，算法自动控制允许输出的话筒数量，有效抑制扩声系统声反馈，提升系统传声增益；
8.输入每通道处理功能：前置放大器、扩展器、压缩器、7段动态均衡器，自动增益、延时器；
9.输出每通道处理功能：音箱管理器(10段动态均衡器、延时器、高低通滤波器)、限幅器；
10.每个输入、输出通道可设定推子的最大值和最小值，让优化后的系统工作在设定电平范围内，有效避免误操作；
11.4个独立自适应反馈消除AFC，多达16个抑制点,支持手动、固定、动态三种工作模式，可有效处理扩声系统话筒“啸叫”的问题；
12.2个独立自适应回声消除AEC，内置自适应噪声消除ANC，回声消除尾长达512ms，收敛率80dB/s，适用各种空间；</t>
  </si>
  <si>
    <t>3.10</t>
  </si>
  <si>
    <t>音视频采集卡</t>
  </si>
  <si>
    <t>支持最大4K视频采集，USB免驱接口，支持hdmi输入、3.5mm音频输入</t>
  </si>
  <si>
    <t>3.11</t>
  </si>
  <si>
    <t>双通道无线手持话筒</t>
  </si>
  <si>
    <r>
      <rPr>
        <sz val="11"/>
        <rFont val="宋体"/>
        <family val="3"/>
        <charset val="134"/>
      </rPr>
      <t>含：一台双通道接收机，两只无线手持话筒
极速开机单芯片UHF无线手持话筒
双通道UHF超高频无线接收机
1U紧凑设计，支持机架安装，
金属面板搭配高品质磨砂玻璃材质体现质感
双天线，低损耗，可拆卸设计
急速红外对频方式，对频距离远，锁定速度快
频率范围</t>
    </r>
    <r>
      <rPr>
        <sz val="11"/>
        <rFont val="Arial"/>
        <family val="2"/>
      </rPr>
      <t xml:space="preserve">	</t>
    </r>
    <r>
      <rPr>
        <sz val="11"/>
        <rFont val="宋体"/>
        <family val="3"/>
        <charset val="134"/>
      </rPr>
      <t>470-960MHz（可选）
可调信道数 100
振荡方式</t>
    </r>
    <r>
      <rPr>
        <sz val="11"/>
        <rFont val="Arial"/>
        <family val="2"/>
      </rPr>
      <t xml:space="preserve">	</t>
    </r>
    <r>
      <rPr>
        <sz val="11"/>
        <rFont val="宋体"/>
        <family val="3"/>
        <charset val="134"/>
      </rPr>
      <t>PLL高精度锁相环技术
频率稳定度&lt;±3ppm
接收方式</t>
    </r>
    <r>
      <rPr>
        <sz val="11"/>
        <rFont val="Arial"/>
        <family val="2"/>
      </rPr>
      <t xml:space="preserve">	</t>
    </r>
    <r>
      <rPr>
        <sz val="11"/>
        <rFont val="宋体"/>
        <family val="3"/>
        <charset val="134"/>
      </rPr>
      <t>超外差
更加稳定的数字导频方式</t>
    </r>
    <r>
      <rPr>
        <sz val="11"/>
        <rFont val="Arial"/>
        <family val="2"/>
      </rPr>
      <t xml:space="preserve">	</t>
    </r>
    <r>
      <rPr>
        <sz val="11"/>
        <rFont val="宋体"/>
        <family val="3"/>
        <charset val="134"/>
      </rPr>
      <t>导频频率30.72kHz
接收灵敏度</t>
    </r>
    <r>
      <rPr>
        <sz val="11"/>
        <rFont val="Arial"/>
        <family val="2"/>
      </rPr>
      <t xml:space="preserve">	</t>
    </r>
    <r>
      <rPr>
        <sz val="11"/>
        <rFont val="宋体"/>
        <family val="3"/>
        <charset val="134"/>
      </rPr>
      <t>﹣98dBm
音频频响</t>
    </r>
    <r>
      <rPr>
        <sz val="11"/>
        <rFont val="Arial"/>
        <family val="2"/>
      </rPr>
      <t xml:space="preserve">	</t>
    </r>
    <r>
      <rPr>
        <sz val="11"/>
        <rFont val="宋体"/>
        <family val="3"/>
        <charset val="134"/>
      </rPr>
      <t xml:space="preserve"> 60-16kHz±3dB
谐波失真</t>
    </r>
    <r>
      <rPr>
        <sz val="11"/>
        <rFont val="Arial"/>
        <family val="2"/>
      </rPr>
      <t xml:space="preserve">	</t>
    </r>
    <r>
      <rPr>
        <sz val="11"/>
        <rFont val="宋体"/>
        <family val="3"/>
        <charset val="134"/>
      </rPr>
      <t>&lt;0.5%(1kHz,25mVrms)
信噪比</t>
    </r>
    <r>
      <rPr>
        <sz val="11"/>
        <rFont val="Arial"/>
        <family val="2"/>
      </rPr>
      <t xml:space="preserve">	</t>
    </r>
    <r>
      <rPr>
        <sz val="11"/>
        <rFont val="宋体"/>
        <family val="3"/>
        <charset val="134"/>
      </rPr>
      <t>≥105dB(XLR端口)
音频输出</t>
    </r>
    <r>
      <rPr>
        <sz val="11"/>
        <rFont val="Arial"/>
        <family val="2"/>
      </rPr>
      <t xml:space="preserve">	</t>
    </r>
    <r>
      <rPr>
        <sz val="11"/>
        <rFont val="宋体"/>
        <family val="3"/>
        <charset val="134"/>
      </rPr>
      <t>平衡输出XLR，6.35mm大三芯
电源规格</t>
    </r>
    <r>
      <rPr>
        <sz val="11"/>
        <rFont val="Arial"/>
        <family val="2"/>
      </rPr>
      <t xml:space="preserve">	</t>
    </r>
    <r>
      <rPr>
        <sz val="11"/>
        <rFont val="宋体"/>
        <family val="3"/>
        <charset val="134"/>
      </rPr>
      <t>DC12V/0.5A
电源消耗</t>
    </r>
    <r>
      <rPr>
        <sz val="11"/>
        <rFont val="Arial"/>
        <family val="2"/>
      </rPr>
      <t xml:space="preserve">	</t>
    </r>
    <r>
      <rPr>
        <sz val="11"/>
        <rFont val="宋体"/>
        <family val="3"/>
        <charset val="134"/>
      </rPr>
      <t>250mA，12V，功率≤3w</t>
    </r>
  </si>
  <si>
    <t>3.12</t>
  </si>
  <si>
    <t>四通道无线鹅颈会议话筒</t>
  </si>
  <si>
    <r>
      <rPr>
        <sz val="11"/>
        <rFont val="宋体"/>
        <family val="3"/>
        <charset val="134"/>
      </rPr>
      <t>含：一台四通道接收机，四只无线会议话筒
极速开机单芯片UHF无线会议话筒
四通道UHF超高频无线接收机
急速红外对频方式，对频距离远，锁定速度快
频率范围</t>
    </r>
    <r>
      <rPr>
        <sz val="11"/>
        <rFont val="Arial"/>
        <family val="2"/>
      </rPr>
      <t xml:space="preserve">	</t>
    </r>
    <r>
      <rPr>
        <sz val="11"/>
        <rFont val="宋体"/>
        <family val="3"/>
        <charset val="134"/>
      </rPr>
      <t>470-960MHz（可选）
可调信道数 100
振荡方式</t>
    </r>
    <r>
      <rPr>
        <sz val="11"/>
        <rFont val="Arial"/>
        <family val="2"/>
      </rPr>
      <t xml:space="preserve">	</t>
    </r>
    <r>
      <rPr>
        <sz val="11"/>
        <rFont val="宋体"/>
        <family val="3"/>
        <charset val="134"/>
      </rPr>
      <t>PLL高精度锁相环技术
频率稳定度&lt;±3ppm
接收方式</t>
    </r>
    <r>
      <rPr>
        <sz val="11"/>
        <rFont val="Arial"/>
        <family val="2"/>
      </rPr>
      <t xml:space="preserve">	</t>
    </r>
    <r>
      <rPr>
        <sz val="11"/>
        <rFont val="宋体"/>
        <family val="3"/>
        <charset val="134"/>
      </rPr>
      <t>超外差
自动跟踪调谐技术,保证系统在任何频率工作时保持最佳稳定性
LED 高清屏幕显示
发射机电池电量指示功能
导频方式</t>
    </r>
    <r>
      <rPr>
        <sz val="11"/>
        <rFont val="Arial"/>
        <family val="2"/>
      </rPr>
      <t xml:space="preserve">	</t>
    </r>
    <r>
      <rPr>
        <sz val="11"/>
        <rFont val="宋体"/>
        <family val="3"/>
        <charset val="134"/>
      </rPr>
      <t>数字导频30.72kHz
接收灵敏度</t>
    </r>
    <r>
      <rPr>
        <sz val="11"/>
        <rFont val="Arial"/>
        <family val="2"/>
      </rPr>
      <t xml:space="preserve">	</t>
    </r>
    <r>
      <rPr>
        <sz val="11"/>
        <rFont val="宋体"/>
        <family val="3"/>
        <charset val="134"/>
      </rPr>
      <t>﹣98dBm
音频频响</t>
    </r>
    <r>
      <rPr>
        <sz val="11"/>
        <rFont val="Arial"/>
        <family val="2"/>
      </rPr>
      <t xml:space="preserve">	</t>
    </r>
    <r>
      <rPr>
        <sz val="11"/>
        <rFont val="宋体"/>
        <family val="3"/>
        <charset val="134"/>
      </rPr>
      <t xml:space="preserve"> 60-16kHz±3dB
谐波失真</t>
    </r>
    <r>
      <rPr>
        <sz val="11"/>
        <rFont val="Arial"/>
        <family val="2"/>
      </rPr>
      <t xml:space="preserve">	</t>
    </r>
    <r>
      <rPr>
        <sz val="11"/>
        <rFont val="宋体"/>
        <family val="3"/>
        <charset val="134"/>
      </rPr>
      <t>&lt;0.5%(1kHz,25mVrms)
信噪比</t>
    </r>
    <r>
      <rPr>
        <sz val="11"/>
        <rFont val="Arial"/>
        <family val="2"/>
      </rPr>
      <t xml:space="preserve">	</t>
    </r>
    <r>
      <rPr>
        <sz val="11"/>
        <rFont val="宋体"/>
        <family val="3"/>
        <charset val="134"/>
      </rPr>
      <t>≥105dB(XLR端口)
音频输出</t>
    </r>
    <r>
      <rPr>
        <sz val="11"/>
        <rFont val="Arial"/>
        <family val="2"/>
      </rPr>
      <t xml:space="preserve">	</t>
    </r>
    <r>
      <rPr>
        <sz val="11"/>
        <rFont val="宋体"/>
        <family val="3"/>
        <charset val="134"/>
      </rPr>
      <t>平衡输出XLR，6.35mm大三芯
电源规格</t>
    </r>
    <r>
      <rPr>
        <sz val="11"/>
        <rFont val="Arial"/>
        <family val="2"/>
      </rPr>
      <t xml:space="preserve">	</t>
    </r>
    <r>
      <rPr>
        <sz val="11"/>
        <rFont val="宋体"/>
        <family val="3"/>
        <charset val="134"/>
      </rPr>
      <t>DC12V/0.5A
电源消耗</t>
    </r>
    <r>
      <rPr>
        <sz val="11"/>
        <rFont val="Arial"/>
        <family val="2"/>
      </rPr>
      <t xml:space="preserve">	</t>
    </r>
    <r>
      <rPr>
        <sz val="11"/>
        <rFont val="宋体"/>
        <family val="3"/>
        <charset val="134"/>
      </rPr>
      <t>250mA，12V，功率≤3w
鹅颈无线发射机（电容）
可拆卸分体式结构
频率范围</t>
    </r>
    <r>
      <rPr>
        <sz val="11"/>
        <rFont val="Arial"/>
        <family val="2"/>
      </rPr>
      <t xml:space="preserve">	</t>
    </r>
    <r>
      <rPr>
        <sz val="11"/>
        <rFont val="宋体"/>
        <family val="3"/>
        <charset val="134"/>
      </rPr>
      <t>470-960MHz（可选）
音频频响</t>
    </r>
    <r>
      <rPr>
        <sz val="11"/>
        <rFont val="Arial"/>
        <family val="2"/>
      </rPr>
      <t xml:space="preserve">	</t>
    </r>
    <r>
      <rPr>
        <sz val="11"/>
        <rFont val="宋体"/>
        <family val="3"/>
        <charset val="134"/>
      </rPr>
      <t>60-11kHz±3dB
灵敏度 -47dBu/Pa(1kHz)
输出阻抗 800欧姆(1kHz)</t>
    </r>
  </si>
  <si>
    <t>3.13</t>
  </si>
  <si>
    <t>时序电源控制接口机</t>
  </si>
  <si>
    <t xml:space="preserve">最大输入电流：30A；
单路最大输出电流：10A；    
工作电压 ：220V/50-60Hz；    
每一路功率：最大可达2000W；       
输入与输出电压：AC输入电压=AC输出电压（可选配电压：110V输入=110V输出，220V输入=220V输出，配单需注明）；
输出电源插座：万用插座，符合欧美标准，前面板带一路直通式万用插座，后面板有8个受控万用插座；    
插座材质：每个插座材质磷铜，均通过检验才安装；     
每一路开关间隔时间：1秒，每一路带指示灯；        
电路板线路：采用60%高纯度锡，高端分流技术，经强化加粗处理，防涌浪保护；   
变压器：A&amp;C原厂正品；        
具有电压显示表；       
支持一路RS232中控接口，接口类型为DB9FM；  </t>
  </si>
  <si>
    <t>3.14</t>
  </si>
  <si>
    <t>笔记本电脑</t>
  </si>
  <si>
    <t>屏幕不小于14寸/处理器性能：不低于英特尔13代i7/1T SSD固态硬盘/16GB内存/独立显卡：性能不低于RTX4060。</t>
  </si>
  <si>
    <t>南大水库信息化工程-网络安全体系招标控制价表</t>
  </si>
  <si>
    <t>项目名称：南大水库扩建工程</t>
  </si>
  <si>
    <t xml:space="preserve">型号和规格
</t>
  </si>
  <si>
    <t>（一）</t>
  </si>
  <si>
    <t>控制区</t>
  </si>
  <si>
    <t>纵向加密认证装置</t>
  </si>
  <si>
    <t>网络接口：≥4个千兆电口；并发加密隧道数：≥1024；明文数据包吞吐量：
≥1000Mbps；密文数据包吞吐量：≥500Mbps。</t>
  </si>
  <si>
    <t>正向隔离装置</t>
  </si>
  <si>
    <t xml:space="preserve">网络接口：内网≥2个千兆电口、外网≥2个千兆电口；数据包吞吐量：≥500Mbps。
</t>
  </si>
  <si>
    <t>反向隔离装置</t>
  </si>
  <si>
    <t>网络接口：内网≥2个千兆电口、外网≥2个千兆电口；数据包吞吐量：≥500Mbps。</t>
  </si>
  <si>
    <t>入侵检测系统</t>
  </si>
  <si>
    <t>硬件规格：
标准1U机箱，标配6个千兆电口，1扩展槽，1T硬盘，2个USB口，1个console口，单电源
性能规格：吞吐量 6Gbps；入侵检测能力 1.9Gbps；并发连接数 115万；新建连接数 8.5万                                              软件功能：
支持访问控制、DoS/DDoS攻击防护、暴力破解防护等多种安全防护策略，可支持HA、VRRP冗余组网，可同时支持IPv4/IPv6网络，可针对目录遍历、蠕虫病毒、木马后门、跨站攻击、SQL注入、漏洞扫描等多种类型攻击行为进行检测。
质保服务：一年产品质保+一年规则库</t>
  </si>
  <si>
    <t>入侵防御系统</t>
  </si>
  <si>
    <t>≥8个千兆电口，2个千兆光口，设备扩展槽位≥1，单电源；
应用层吞吐量≥ 4Gbps，并发连接数≥200万，新建连接数≥5万。</t>
  </si>
  <si>
    <t>综合日志审计系统</t>
  </si>
  <si>
    <t>≥6个千兆电口，支持2对Bypass端口；≥2个USB端口，1个带外RJ45 MGMT网络
管理端口，1个Console管理端口；≥50点授权。</t>
  </si>
  <si>
    <t>工业审计</t>
  </si>
  <si>
    <t>硬件规格：
标准1U机箱，ARM架构，6千兆电口+2千兆光口（不带光模块），1个console口，1个USB口，双电源。
性能规格：每秒审计速度 40000条；事件入库速率 ≥10000EPS；支持协议类型 30+                                             软件功能：
协议行为审计、入侵行为识别、协议自定义、资产审计管理、安全审计报告、网络接入、系统管理、规则管理、流量管理、资产管理、工控拓扑可视化、工控协议深度解析、安全事件告警、日志审计、报告管理
质保服务：3年产品质保+3年规则库</t>
  </si>
  <si>
    <t>数据库审计系统</t>
  </si>
  <si>
    <t>1U机架式硬件架构，双电源；≥4G内存，1T硬盘，支持≥2个管理接口，
≥4个以太网千兆电口，同时支持至少1个接口扩展槽位，具备至少12个
以太网千兆接口或4个万兆接口的扩展能力；数据库吞吐量≥1Gbps，
SQL峰值处理能力≥3万条/秒，日志存储数量≥4亿条。</t>
  </si>
  <si>
    <t>漏洞扫描系统</t>
  </si>
  <si>
    <t>≥6个千兆电口，≥2个千兆光口（插槽、不含模块），1个console，单电源，
≥1个扩展槽位，2个USB口，≥8G内存，≥1T硬盘，系统漏扫授权IP数：100，
并发扫描≥80个IP地址，并发扫描≥5个扫描任务，支持≥3个域名扫描。</t>
  </si>
  <si>
    <t>主机安全防护软件</t>
  </si>
  <si>
    <t>（二）</t>
  </si>
  <si>
    <t>管理区</t>
  </si>
  <si>
    <t>防火墙</t>
  </si>
  <si>
    <t>最大并发连接数≥200万，每秒新建连接数≥9万。</t>
  </si>
  <si>
    <t>编制范围：南大水库扩建工程施工总承包-道路工程进站道路硬化</t>
  </si>
  <si>
    <t>清单  第100章  合计   人民币  6147 元</t>
  </si>
  <si>
    <t>1612</t>
  </si>
  <si>
    <t>62239</t>
  </si>
  <si>
    <t>217165</t>
  </si>
  <si>
    <t>0.453</t>
  </si>
  <si>
    <t>5551.88</t>
  </si>
  <si>
    <t>2515</t>
  </si>
  <si>
    <t>144</t>
  </si>
  <si>
    <t>115950</t>
  </si>
  <si>
    <t>清单  第300章  合计   人民币  397869 元</t>
  </si>
  <si>
    <t> </t>
  </si>
  <si>
    <t>水土保持工程招标控制价总表</t>
  </si>
  <si>
    <t>南大水库扩建工程施工总承包-水保工程</t>
  </si>
  <si>
    <t>单位：元</t>
  </si>
  <si>
    <t>建安工程费</t>
  </si>
  <si>
    <t>植物措施费</t>
  </si>
  <si>
    <t>独立费用</t>
  </si>
  <si>
    <t>第一部分 工程措施</t>
  </si>
  <si>
    <t>一、工程措施</t>
  </si>
  <si>
    <t>第二部分 植物措施</t>
  </si>
  <si>
    <t>一、植物措施</t>
  </si>
  <si>
    <t>第三部分 监测措施</t>
  </si>
  <si>
    <t>一 监测费用</t>
  </si>
  <si>
    <t>第四部分 临时防护工程</t>
  </si>
  <si>
    <t>一、临时措施工程</t>
  </si>
  <si>
    <t>其他临时工程费</t>
  </si>
  <si>
    <t>建设单位管理费</t>
  </si>
  <si>
    <t>水土保持监测费</t>
  </si>
  <si>
    <t>I</t>
  </si>
  <si>
    <t>一至五部分合计</t>
  </si>
  <si>
    <t>水土保持工程招标控制价表</t>
  </si>
  <si>
    <t>1、坝址区</t>
  </si>
  <si>
    <t>表土剥离厚300</t>
  </si>
  <si>
    <t>表土回填</t>
  </si>
  <si>
    <t>场地平整</t>
  </si>
  <si>
    <t>2、临时堆渣区</t>
  </si>
  <si>
    <t>表土剥离 厚300</t>
  </si>
  <si>
    <t>表土回填 厚300</t>
  </si>
  <si>
    <t>3、施工道路区</t>
  </si>
  <si>
    <t>4、施工工区</t>
  </si>
  <si>
    <t>撒播草籽</t>
  </si>
  <si>
    <t>种植乔木</t>
  </si>
  <si>
    <t>株</t>
  </si>
  <si>
    <t>种植灌木</t>
  </si>
  <si>
    <t>全面整地</t>
  </si>
  <si>
    <t>种植乔木（主体堆料场）</t>
  </si>
  <si>
    <t>种植乔木（表土堆放场）</t>
  </si>
  <si>
    <t>植草护坡（主体堆料场）</t>
  </si>
  <si>
    <t>灌草混播（主体堆料场）</t>
  </si>
  <si>
    <t>灌草混播（表土堆放场）</t>
  </si>
  <si>
    <t>4、石料场</t>
  </si>
  <si>
    <t>植草护坡</t>
  </si>
  <si>
    <t>灌草混播</t>
  </si>
  <si>
    <t>5、施工工区</t>
  </si>
  <si>
    <t>一)监测费用</t>
  </si>
  <si>
    <t>监测费用</t>
  </si>
  <si>
    <t>彩条布覆盖</t>
  </si>
  <si>
    <t>临时挡水埂</t>
  </si>
  <si>
    <t>2、主体堆料场</t>
  </si>
  <si>
    <t>土方开挖（截水沟）</t>
  </si>
  <si>
    <t>M7.5浆砌石（截水沟）</t>
  </si>
  <si>
    <t>土方开挖（排水沟）</t>
  </si>
  <si>
    <t>M7.5浆砌石（排水沟）</t>
  </si>
  <si>
    <t>土方开挖（沉砂池）</t>
  </si>
  <si>
    <t>M7.5浆砌石（沉砂池）</t>
  </si>
  <si>
    <t>编织土袋拦挡（利用开挖方）</t>
  </si>
  <si>
    <t>土袋拦挡拆除</t>
  </si>
  <si>
    <t>土方开挖（挡土墙）</t>
  </si>
  <si>
    <t>填方（挡土墙）</t>
  </si>
  <si>
    <t>M7.5浆砌石（挡土墙）</t>
  </si>
  <si>
    <t>3、表土堆放场</t>
  </si>
  <si>
    <t>土方开挖（临时排水沟）</t>
  </si>
  <si>
    <t>砖砌临时排水沟</t>
  </si>
  <si>
    <t>C20砼垫层20cm（临时排水沟）</t>
  </si>
  <si>
    <t>排水沟砌体砂浆抹面（厚2cm）</t>
  </si>
  <si>
    <t>砖砌沉砂池</t>
  </si>
  <si>
    <t>C20砼垫层20cm（沉砂池）</t>
  </si>
  <si>
    <t>沉砂池砌体砂浆抹面（厚2cm）</t>
  </si>
  <si>
    <t>4、施工道路区</t>
  </si>
  <si>
    <t>5、石料场</t>
  </si>
  <si>
    <t>6、施工工区</t>
  </si>
  <si>
    <t>合  计</t>
  </si>
  <si>
    <t>南大水库扩建工程施工总承包环境保护工程招标控制价</t>
  </si>
  <si>
    <t>项目和费用名称</t>
  </si>
  <si>
    <t>送审金额</t>
  </si>
  <si>
    <r>
      <rPr>
        <sz val="10"/>
        <color rgb="FF000000"/>
        <rFont val="宋体"/>
        <family val="3"/>
        <charset val="134"/>
      </rPr>
      <t>单价</t>
    </r>
    <r>
      <rPr>
        <sz val="10"/>
        <color rgb="FF000000"/>
        <rFont val="Times New Roman"/>
        <family val="1"/>
      </rPr>
      <t>(</t>
    </r>
    <r>
      <rPr>
        <sz val="10"/>
        <color rgb="FF000000"/>
        <rFont val="宋体"/>
        <family val="3"/>
        <charset val="134"/>
      </rPr>
      <t>元</t>
    </r>
    <r>
      <rPr>
        <sz val="10"/>
        <color rgb="FF000000"/>
        <rFont val="Times New Roman"/>
        <family val="1"/>
      </rPr>
      <t>)</t>
    </r>
  </si>
  <si>
    <t>总价（元）</t>
  </si>
  <si>
    <t>核减金额（元）</t>
  </si>
  <si>
    <t>第一部分：环境保护措施</t>
  </si>
  <si>
    <t>总价包干，投标报价不得高于挂网招标控制价的清单单价。</t>
  </si>
  <si>
    <t>水质保护</t>
  </si>
  <si>
    <t>按送审暂估金额计取</t>
  </si>
  <si>
    <t>管理区及电站生活污水处理设施</t>
  </si>
  <si>
    <t>计列在主体工程费用中</t>
  </si>
  <si>
    <t>库区淹迁路隔离防护措施</t>
  </si>
  <si>
    <t>水源保护区规范化基础设施建设</t>
  </si>
  <si>
    <t>暂列费用</t>
  </si>
  <si>
    <t>水温恢复</t>
  </si>
  <si>
    <t>分层取水工程</t>
  </si>
  <si>
    <t>生态保护</t>
  </si>
  <si>
    <t>陆生生态保护</t>
  </si>
  <si>
    <t>国家重点保护野生植物保护措施</t>
  </si>
  <si>
    <r>
      <rPr>
        <sz val="10"/>
        <color rgb="FF000000"/>
        <rFont val="宋体"/>
        <family val="3"/>
        <charset val="134"/>
      </rPr>
      <t>库区淹没及工程永久占地范围内</t>
    </r>
    <r>
      <rPr>
        <sz val="10"/>
        <color rgb="FF000000"/>
        <rFont val="Times New Roman"/>
        <family val="1"/>
      </rPr>
      <t>30</t>
    </r>
    <r>
      <rPr>
        <sz val="10"/>
        <color rgb="FF000000"/>
        <rFont val="宋体"/>
        <family val="3"/>
        <charset val="134"/>
      </rPr>
      <t>丛金毛狗迁地保护，距离施工临时用地较近的</t>
    </r>
    <r>
      <rPr>
        <sz val="10"/>
        <color rgb="FF000000"/>
        <rFont val="Times New Roman"/>
        <family val="1"/>
      </rPr>
      <t>10</t>
    </r>
    <r>
      <rPr>
        <sz val="10"/>
        <color rgb="FF000000"/>
        <rFont val="宋体"/>
        <family val="3"/>
        <charset val="134"/>
      </rPr>
      <t>丛金毛狗就地保护</t>
    </r>
  </si>
  <si>
    <t>动物救助站</t>
  </si>
  <si>
    <t>南大区级森林公园生态保护与修复补偿投资</t>
  </si>
  <si>
    <t>根据《南大水库扩建工程对南大森林公园生态影响评价专题报告（征求意见稿）》计列费用，现为咨询会后修改费用，后续根据审查意见进一步完善费用</t>
  </si>
  <si>
    <t>降低生态影响的工程设施建设费</t>
  </si>
  <si>
    <t>3.1-1</t>
  </si>
  <si>
    <t>防火设施</t>
  </si>
  <si>
    <t>3.1-2</t>
  </si>
  <si>
    <t>宣教设施</t>
  </si>
  <si>
    <t>宣传牌</t>
  </si>
  <si>
    <t>宣传手册</t>
  </si>
  <si>
    <t>份</t>
  </si>
  <si>
    <t>生态影响监测费</t>
  </si>
  <si>
    <t>该部分监测由从化区林业和园林局组织，作为其监督、评估工程建设对森林公园影响的措施。与第二部分环境监测措施费不重复计列，第二部分环境监测由建设单位组织</t>
  </si>
  <si>
    <t>陆生生物监测</t>
  </si>
  <si>
    <t>期次</t>
  </si>
  <si>
    <t>生态系统、陆生动植物多样性、水生生物多样性、风景资源等</t>
  </si>
  <si>
    <t>水生生物监测</t>
  </si>
  <si>
    <t>因工程建设和运营增加的巡护费</t>
  </si>
  <si>
    <t>施工期护林员巡护管理</t>
  </si>
  <si>
    <t>年</t>
  </si>
  <si>
    <r>
      <rPr>
        <sz val="10"/>
        <color rgb="FF000000"/>
        <rFont val="宋体"/>
        <family val="3"/>
        <charset val="134"/>
      </rPr>
      <t>均按</t>
    </r>
    <r>
      <rPr>
        <sz val="10"/>
        <color rgb="FF000000"/>
        <rFont val="Times New Roman"/>
        <family val="1"/>
      </rPr>
      <t>1</t>
    </r>
    <r>
      <rPr>
        <sz val="10"/>
        <color rgb="FF000000"/>
        <rFont val="宋体"/>
        <family val="3"/>
        <charset val="134"/>
      </rPr>
      <t>人计，每人每年</t>
    </r>
    <r>
      <rPr>
        <sz val="10"/>
        <color rgb="FF000000"/>
        <rFont val="Times New Roman"/>
        <family val="1"/>
      </rPr>
      <t>3.6</t>
    </r>
    <r>
      <rPr>
        <sz val="10"/>
        <color rgb="FF000000"/>
        <rFont val="宋体"/>
        <family val="3"/>
        <charset val="134"/>
      </rPr>
      <t>万元</t>
    </r>
  </si>
  <si>
    <t>运营期护林员巡护管理</t>
  </si>
  <si>
    <t>生态功能损害补偿费</t>
  </si>
  <si>
    <r>
      <rPr>
        <sz val="10"/>
        <color rgb="FF000000"/>
        <rFont val="宋体"/>
        <family val="3"/>
        <charset val="134"/>
      </rPr>
      <t>南大区级森林公园每公顷林地森林生态系统服务功能单位价值量为</t>
    </r>
    <r>
      <rPr>
        <sz val="10"/>
        <color rgb="FF000000"/>
        <rFont val="Times New Roman"/>
        <family val="1"/>
      </rPr>
      <t>18.7915</t>
    </r>
    <r>
      <rPr>
        <sz val="10"/>
        <color rgb="FF000000"/>
        <rFont val="宋体"/>
        <family val="3"/>
        <charset val="134"/>
      </rPr>
      <t>万，项目永久占地范围占用林地</t>
    </r>
    <r>
      <rPr>
        <sz val="10"/>
        <color rgb="FF000000"/>
        <rFont val="Times New Roman"/>
        <family val="1"/>
      </rPr>
      <t>15.24</t>
    </r>
    <r>
      <rPr>
        <sz val="10"/>
        <color rgb="FF000000"/>
        <rFont val="宋体"/>
        <family val="3"/>
        <charset val="134"/>
      </rPr>
      <t>公顷，按森林总效益的</t>
    </r>
    <r>
      <rPr>
        <sz val="10"/>
        <color rgb="FF000000"/>
        <rFont val="Times New Roman"/>
        <family val="1"/>
      </rPr>
      <t>10%</t>
    </r>
    <r>
      <rPr>
        <sz val="10"/>
        <color rgb="FF000000"/>
        <rFont val="宋体"/>
        <family val="3"/>
        <charset val="134"/>
      </rPr>
      <t>进行补偿</t>
    </r>
  </si>
  <si>
    <t>水生生物保护</t>
  </si>
  <si>
    <t>取水口拦鱼设施</t>
  </si>
  <si>
    <t>暂列</t>
  </si>
  <si>
    <t>过鱼设施</t>
  </si>
  <si>
    <t>暂估预留费用，以批复的环评专题为准</t>
  </si>
  <si>
    <t>鱼类增殖放流</t>
  </si>
  <si>
    <r>
      <rPr>
        <sz val="10"/>
        <color rgb="FF000000"/>
        <rFont val="宋体"/>
        <family val="3"/>
        <charset val="134"/>
      </rPr>
      <t>计列施工期</t>
    </r>
    <r>
      <rPr>
        <sz val="10"/>
        <color rgb="FF000000"/>
        <rFont val="Times New Roman"/>
        <family val="1"/>
      </rPr>
      <t>3</t>
    </r>
    <r>
      <rPr>
        <sz val="10"/>
        <color rgb="FF000000"/>
        <rFont val="宋体"/>
        <family val="3"/>
        <charset val="134"/>
      </rPr>
      <t>年的增殖放流费用，运营期增殖放流属工程运营期费用，在工程运行管理费中计列</t>
    </r>
  </si>
  <si>
    <t>光倒刺鲃</t>
  </si>
  <si>
    <t>尾</t>
  </si>
  <si>
    <t>鲤鱼</t>
  </si>
  <si>
    <t>草鱼</t>
  </si>
  <si>
    <t>鲢鱼</t>
  </si>
  <si>
    <t>检验检疫费、组织费</t>
  </si>
  <si>
    <t>鱼类栖息地保护与修复</t>
  </si>
  <si>
    <t>生态需水</t>
  </si>
  <si>
    <t>生态流量泄放设施</t>
  </si>
  <si>
    <t>其他环境保护</t>
  </si>
  <si>
    <t>管理区及电站垃圾收集系统</t>
  </si>
  <si>
    <t>垃圾箱</t>
  </si>
  <si>
    <t>批</t>
  </si>
  <si>
    <t>在运行管理费中统一考虑，环保措施仅保留项，不计列费用</t>
  </si>
  <si>
    <t>垃圾收集点</t>
  </si>
  <si>
    <t>设在管理区，电站不单独设垃圾收集点，电站零星垃圾送至管理区收集点统一外运</t>
  </si>
  <si>
    <t>应急防范措施</t>
  </si>
  <si>
    <t>应急器材仓库</t>
  </si>
  <si>
    <t>间</t>
  </si>
  <si>
    <r>
      <rPr>
        <sz val="10"/>
        <color rgb="FF000000"/>
        <rFont val="宋体"/>
        <family val="3"/>
        <charset val="134"/>
      </rPr>
      <t>占地约</t>
    </r>
    <r>
      <rPr>
        <sz val="10"/>
        <color rgb="FF000000"/>
        <rFont val="Times New Roman"/>
        <family val="1"/>
      </rPr>
      <t>15m2</t>
    </r>
    <r>
      <rPr>
        <sz val="10"/>
        <color rgb="FF000000"/>
        <rFont val="宋体"/>
        <family val="3"/>
        <charset val="134"/>
      </rPr>
      <t>，管理区统一考虑设计，费用在主体工程中计列</t>
    </r>
  </si>
  <si>
    <t>第二部分：环境监测措施</t>
  </si>
  <si>
    <t>监测</t>
  </si>
  <si>
    <r>
      <rPr>
        <sz val="10"/>
        <color rgb="FF000000"/>
        <rFont val="宋体"/>
        <family val="3"/>
        <charset val="134"/>
      </rPr>
      <t>单价参考广东省环境监测行业指导价</t>
    </r>
    <r>
      <rPr>
        <sz val="10"/>
        <color rgb="FF000000"/>
        <rFont val="Times New Roman"/>
        <family val="1"/>
      </rPr>
      <t> </t>
    </r>
    <r>
      <rPr>
        <sz val="10"/>
        <color rgb="FF000000"/>
        <rFont val="宋体"/>
        <family val="3"/>
        <charset val="134"/>
      </rPr>
      <t>粤环监协</t>
    </r>
    <r>
      <rPr>
        <sz val="10"/>
        <color rgb="FF000000"/>
        <rFont val="Times New Roman"/>
        <family val="1"/>
      </rPr>
      <t>[2018]11</t>
    </r>
    <r>
      <rPr>
        <sz val="10"/>
        <color rgb="FF000000"/>
        <rFont val="宋体"/>
        <family val="3"/>
        <charset val="134"/>
      </rPr>
      <t>号</t>
    </r>
  </si>
  <si>
    <t>水环境监测</t>
  </si>
  <si>
    <r>
      <rPr>
        <sz val="10"/>
        <color rgb="FF000000"/>
        <rFont val="宋体"/>
        <family val="3"/>
        <charset val="134"/>
      </rPr>
      <t>地表水监测断面</t>
    </r>
    <r>
      <rPr>
        <sz val="10"/>
        <color rgb="FF000000"/>
        <rFont val="Times New Roman"/>
        <family val="1"/>
      </rPr>
      <t>4</t>
    </r>
    <r>
      <rPr>
        <sz val="10"/>
        <color rgb="FF000000"/>
        <rFont val="宋体"/>
        <family val="3"/>
        <charset val="134"/>
      </rPr>
      <t>个，施工废污水监测点</t>
    </r>
    <r>
      <rPr>
        <sz val="10"/>
        <color rgb="FF000000"/>
        <rFont val="Times New Roman"/>
        <family val="1"/>
      </rPr>
      <t>7</t>
    </r>
    <r>
      <rPr>
        <sz val="10"/>
        <color rgb="FF000000"/>
        <rFont val="宋体"/>
        <family val="3"/>
        <charset val="134"/>
      </rPr>
      <t>个，生活饮用水监测点</t>
    </r>
    <r>
      <rPr>
        <sz val="10"/>
        <color rgb="FF000000"/>
        <rFont val="Times New Roman"/>
        <family val="1"/>
      </rPr>
      <t>1</t>
    </r>
    <r>
      <rPr>
        <sz val="10"/>
        <color rgb="FF000000"/>
        <rFont val="宋体"/>
        <family val="3"/>
        <charset val="134"/>
      </rPr>
      <t>个</t>
    </r>
  </si>
  <si>
    <t>施工废污水监测</t>
  </si>
  <si>
    <t>生活污水监测</t>
  </si>
  <si>
    <r>
      <rPr>
        <sz val="10"/>
        <color rgb="FF000000"/>
        <rFont val="宋体"/>
        <family val="3"/>
        <charset val="134"/>
      </rPr>
      <t>期</t>
    </r>
    <r>
      <rPr>
        <sz val="10"/>
        <color rgb="FF000000"/>
        <rFont val="Times New Roman"/>
        <family val="1"/>
      </rPr>
      <t>.</t>
    </r>
    <r>
      <rPr>
        <sz val="10"/>
        <color rgb="FF000000"/>
        <rFont val="宋体"/>
        <family val="3"/>
        <charset val="134"/>
      </rPr>
      <t>次</t>
    </r>
  </si>
  <si>
    <r>
      <rPr>
        <sz val="10"/>
        <color rgb="FF000000"/>
        <rFont val="宋体"/>
        <family val="3"/>
        <charset val="134"/>
      </rPr>
      <t>悬浮物、</t>
    </r>
    <r>
      <rPr>
        <sz val="10"/>
        <color rgb="FF000000"/>
        <rFont val="Times New Roman"/>
        <family val="1"/>
      </rPr>
      <t>COD</t>
    </r>
    <r>
      <rPr>
        <sz val="10"/>
        <color rgb="FF000000"/>
        <rFont val="宋体"/>
        <family val="3"/>
        <charset val="134"/>
      </rPr>
      <t>、</t>
    </r>
    <r>
      <rPr>
        <sz val="10"/>
        <color rgb="FF000000"/>
        <rFont val="Times New Roman"/>
        <family val="1"/>
      </rPr>
      <t>BOD5</t>
    </r>
    <r>
      <rPr>
        <sz val="10"/>
        <color rgb="FF000000"/>
        <rFont val="宋体"/>
        <family val="3"/>
        <charset val="134"/>
      </rPr>
      <t>、氨氮、总磷、粪大肠菌群、动植物油</t>
    </r>
    <r>
      <rPr>
        <sz val="10"/>
        <color rgb="FF000000"/>
        <rFont val="Times New Roman"/>
        <family val="1"/>
      </rPr>
      <t> 7</t>
    </r>
    <r>
      <rPr>
        <sz val="10"/>
        <color rgb="FF000000"/>
        <rFont val="宋体"/>
        <family val="3"/>
        <charset val="134"/>
      </rPr>
      <t>个指标</t>
    </r>
  </si>
  <si>
    <t>含油废水监测</t>
  </si>
  <si>
    <r>
      <rPr>
        <sz val="10"/>
        <color rgb="FF000000"/>
        <rFont val="宋体"/>
        <family val="3"/>
        <charset val="134"/>
      </rPr>
      <t>水量、</t>
    </r>
    <r>
      <rPr>
        <sz val="10"/>
        <color rgb="FF000000"/>
        <rFont val="Times New Roman"/>
        <family val="1"/>
      </rPr>
      <t>pH</t>
    </r>
    <r>
      <rPr>
        <sz val="10"/>
        <color rgb="FF000000"/>
        <rFont val="宋体"/>
        <family val="3"/>
        <charset val="134"/>
      </rPr>
      <t>值、悬浮物、石油类</t>
    </r>
    <r>
      <rPr>
        <sz val="10"/>
        <color rgb="FF000000"/>
        <rFont val="Times New Roman"/>
        <family val="1"/>
      </rPr>
      <t> 4</t>
    </r>
    <r>
      <rPr>
        <sz val="10"/>
        <color rgb="FF000000"/>
        <rFont val="宋体"/>
        <family val="3"/>
        <charset val="134"/>
      </rPr>
      <t>个指标</t>
    </r>
  </si>
  <si>
    <t>基坑废水监测</t>
  </si>
  <si>
    <r>
      <rPr>
        <sz val="10"/>
        <color rgb="FF000000"/>
        <rFont val="宋体"/>
        <family val="3"/>
        <charset val="134"/>
      </rPr>
      <t>水量、</t>
    </r>
    <r>
      <rPr>
        <sz val="10"/>
        <color rgb="FF000000"/>
        <rFont val="Times New Roman"/>
        <family val="1"/>
      </rPr>
      <t>pH</t>
    </r>
    <r>
      <rPr>
        <sz val="10"/>
        <color rgb="FF000000"/>
        <rFont val="宋体"/>
        <family val="3"/>
        <charset val="134"/>
      </rPr>
      <t>值、悬浮物</t>
    </r>
    <r>
      <rPr>
        <sz val="10"/>
        <color rgb="FF000000"/>
        <rFont val="Times New Roman"/>
        <family val="1"/>
      </rPr>
      <t> 3</t>
    </r>
    <r>
      <rPr>
        <sz val="10"/>
        <color rgb="FF000000"/>
        <rFont val="宋体"/>
        <family val="3"/>
        <charset val="134"/>
      </rPr>
      <t>个指标</t>
    </r>
  </si>
  <si>
    <t>混凝土拌和废水监测</t>
  </si>
  <si>
    <t>地表水环境监测</t>
  </si>
  <si>
    <t>地表水监测</t>
  </si>
  <si>
    <r>
      <rPr>
        <sz val="10"/>
        <color rgb="FF000000"/>
        <rFont val="Times New Roman"/>
        <family val="1"/>
      </rPr>
      <t>pH</t>
    </r>
    <r>
      <rPr>
        <sz val="10"/>
        <color rgb="FF000000"/>
        <rFont val="宋体"/>
        <family val="3"/>
        <charset val="134"/>
      </rPr>
      <t>、水温、悬浮物、溶解氧、五日生化需氧量、高锰酸盐指数、氨氮、总磷、石油类、阴离子表面活性剂、粪大肠菌群，共</t>
    </r>
    <r>
      <rPr>
        <sz val="10"/>
        <color rgb="FF000000"/>
        <rFont val="Times New Roman"/>
        <family val="1"/>
      </rPr>
      <t>11</t>
    </r>
    <r>
      <rPr>
        <sz val="10"/>
        <color rgb="FF000000"/>
        <rFont val="宋体"/>
        <family val="3"/>
        <charset val="134"/>
      </rPr>
      <t>项。</t>
    </r>
  </si>
  <si>
    <t>生活饮用水监测</t>
  </si>
  <si>
    <r>
      <rPr>
        <sz val="10"/>
        <color rgb="FF000000"/>
        <rFont val="宋体"/>
        <family val="3"/>
        <charset val="134"/>
      </rPr>
      <t>色度、混浊度、</t>
    </r>
    <r>
      <rPr>
        <sz val="10"/>
        <color rgb="FF000000"/>
        <rFont val="Times New Roman"/>
        <family val="1"/>
      </rPr>
      <t>pH</t>
    </r>
    <r>
      <rPr>
        <sz val="10"/>
        <color rgb="FF000000"/>
        <rFont val="宋体"/>
        <family val="3"/>
        <charset val="134"/>
      </rPr>
      <t>、铝、铁、锰、铜、锌、氯化物、硫酸盐、溶解性总固体、总硬度、耗氧量、挥发酚类、阴离子合成洗涤剂、砷、镉、六价铬、铅、汞、硒、氰化物、氟化物、硝酸盐、总大肠菌群、菌落总数共</t>
    </r>
    <r>
      <rPr>
        <sz val="10"/>
        <color rgb="FF000000"/>
        <rFont val="Times New Roman"/>
        <family val="1"/>
      </rPr>
      <t>26</t>
    </r>
    <r>
      <rPr>
        <sz val="10"/>
        <color rgb="FF000000"/>
        <rFont val="宋体"/>
        <family val="3"/>
        <charset val="134"/>
      </rPr>
      <t>项指标</t>
    </r>
  </si>
  <si>
    <t>采样交通费</t>
  </si>
  <si>
    <t>天</t>
  </si>
  <si>
    <r>
      <rPr>
        <sz val="10"/>
        <color rgb="FF000000"/>
        <rFont val="宋体"/>
        <family val="3"/>
        <charset val="134"/>
      </rPr>
      <t>施工废污水、地表水监测均每季度一期，其中地表水每期</t>
    </r>
    <r>
      <rPr>
        <sz val="10"/>
        <color rgb="FF000000"/>
        <rFont val="Times New Roman"/>
        <family val="1"/>
      </rPr>
      <t>3</t>
    </r>
    <r>
      <rPr>
        <sz val="10"/>
        <color rgb="FF000000"/>
        <rFont val="宋体"/>
        <family val="3"/>
        <charset val="134"/>
      </rPr>
      <t>天，按地表水监测天数考虑交通费，生活饮用水每月一次，逢季度采样时与施工废污水、地表水一起采样，扣除当天交通费不重复考虑</t>
    </r>
  </si>
  <si>
    <t>大气环境监测</t>
  </si>
  <si>
    <r>
      <rPr>
        <sz val="10"/>
        <color rgb="FF000000"/>
        <rFont val="宋体"/>
        <family val="3"/>
        <charset val="134"/>
      </rPr>
      <t>大气监测点</t>
    </r>
    <r>
      <rPr>
        <sz val="10"/>
        <color rgb="FF000000"/>
        <rFont val="Times New Roman"/>
        <family val="1"/>
      </rPr>
      <t>2</t>
    </r>
    <r>
      <rPr>
        <sz val="10"/>
        <color rgb="FF000000"/>
        <rFont val="宋体"/>
        <family val="3"/>
        <charset val="134"/>
      </rPr>
      <t>个</t>
    </r>
  </si>
  <si>
    <t>施工区大气环境监测</t>
  </si>
  <si>
    <r>
      <rPr>
        <sz val="10"/>
        <color rgb="FF000000"/>
        <rFont val="Times New Roman"/>
        <family val="1"/>
      </rPr>
      <t>TSP</t>
    </r>
    <r>
      <rPr>
        <sz val="10"/>
        <color rgb="FF000000"/>
        <rFont val="宋体"/>
        <family val="3"/>
        <charset val="134"/>
      </rPr>
      <t>、</t>
    </r>
    <r>
      <rPr>
        <sz val="10"/>
        <color rgb="FF000000"/>
        <rFont val="Times New Roman"/>
        <family val="1"/>
      </rPr>
      <t>PM10</t>
    </r>
    <r>
      <rPr>
        <sz val="10"/>
        <color rgb="FF000000"/>
        <rFont val="宋体"/>
        <family val="3"/>
        <charset val="134"/>
      </rPr>
      <t>、</t>
    </r>
    <r>
      <rPr>
        <sz val="10"/>
        <color rgb="FF000000"/>
        <rFont val="Times New Roman"/>
        <family val="1"/>
      </rPr>
      <t>NO2</t>
    </r>
    <r>
      <rPr>
        <sz val="10"/>
        <color rgb="FF000000"/>
        <rFont val="宋体"/>
        <family val="3"/>
        <charset val="134"/>
      </rPr>
      <t>，共</t>
    </r>
    <r>
      <rPr>
        <sz val="10"/>
        <color rgb="FF000000"/>
        <rFont val="Times New Roman"/>
        <family val="1"/>
      </rPr>
      <t>3</t>
    </r>
    <r>
      <rPr>
        <sz val="10"/>
        <color rgb="FF000000"/>
        <rFont val="宋体"/>
        <family val="3"/>
        <charset val="134"/>
      </rPr>
      <t>项</t>
    </r>
  </si>
  <si>
    <t>居民区大气环境监测</t>
  </si>
  <si>
    <t>（三）</t>
  </si>
  <si>
    <t>声环境监测</t>
  </si>
  <si>
    <r>
      <rPr>
        <sz val="10"/>
        <color rgb="FF000000"/>
        <rFont val="宋体"/>
        <family val="3"/>
        <charset val="134"/>
      </rPr>
      <t>噪声监测点</t>
    </r>
    <r>
      <rPr>
        <sz val="10"/>
        <color rgb="FF000000"/>
        <rFont val="Times New Roman"/>
        <family val="1"/>
      </rPr>
      <t>2</t>
    </r>
    <r>
      <rPr>
        <sz val="10"/>
        <color rgb="FF000000"/>
        <rFont val="宋体"/>
        <family val="3"/>
        <charset val="134"/>
      </rPr>
      <t>个</t>
    </r>
  </si>
  <si>
    <t>施工区声环境监测</t>
  </si>
  <si>
    <r>
      <rPr>
        <sz val="10"/>
        <color rgb="FF000000"/>
        <rFont val="宋体"/>
        <family val="3"/>
        <charset val="134"/>
      </rPr>
      <t>等效声级</t>
    </r>
    <r>
      <rPr>
        <sz val="10"/>
        <color rgb="FF000000"/>
        <rFont val="Times New Roman"/>
        <family val="1"/>
      </rPr>
      <t>1</t>
    </r>
    <r>
      <rPr>
        <sz val="10"/>
        <color rgb="FF000000"/>
        <rFont val="宋体"/>
        <family val="3"/>
        <charset val="134"/>
      </rPr>
      <t>个指标（含昼间夜间）</t>
    </r>
  </si>
  <si>
    <t>居民区声环境监测</t>
  </si>
  <si>
    <t>（四）</t>
  </si>
  <si>
    <t>卫生防疫监测</t>
  </si>
  <si>
    <t>人群健康监测</t>
  </si>
  <si>
    <r>
      <rPr>
        <sz val="10"/>
        <color rgb="FF000000"/>
        <rFont val="宋体"/>
        <family val="3"/>
        <charset val="134"/>
      </rPr>
      <t>高峰期施工人数的</t>
    </r>
    <r>
      <rPr>
        <sz val="10"/>
        <color rgb="FF000000"/>
        <rFont val="Times New Roman"/>
        <family val="1"/>
      </rPr>
      <t>10%</t>
    </r>
  </si>
  <si>
    <t>（五）</t>
  </si>
  <si>
    <t>生态监测</t>
  </si>
  <si>
    <t>陆生生态调查</t>
  </si>
  <si>
    <t>工程建设区、施工营地区、临时堆料场、边坡开挖等</t>
  </si>
  <si>
    <t>水生生态调查</t>
  </si>
  <si>
    <r>
      <rPr>
        <sz val="10"/>
        <color rgb="FFFF0000"/>
        <rFont val="宋体"/>
        <family val="3"/>
        <charset val="134"/>
      </rPr>
      <t>南大水库库尾、库中、坝下</t>
    </r>
    <r>
      <rPr>
        <sz val="10"/>
        <color rgb="FFFF0000"/>
        <rFont val="Times New Roman"/>
        <family val="1"/>
      </rPr>
      <t>1km</t>
    </r>
    <r>
      <rPr>
        <sz val="10"/>
        <color rgb="FFFF0000"/>
        <rFont val="宋体"/>
        <family val="3"/>
        <charset val="134"/>
      </rPr>
      <t>、上坝公路桥基坑下游</t>
    </r>
    <r>
      <rPr>
        <sz val="10"/>
        <color rgb="FFFF0000"/>
        <rFont val="Times New Roman"/>
        <family val="1"/>
      </rPr>
      <t>1km 4</t>
    </r>
    <r>
      <rPr>
        <sz val="10"/>
        <color rgb="FFFF0000"/>
        <rFont val="宋体"/>
        <family val="3"/>
        <charset val="134"/>
      </rPr>
      <t>个断面</t>
    </r>
  </si>
  <si>
    <t>监测设施</t>
  </si>
  <si>
    <t>水质在线监测系统新站房建设和装修</t>
  </si>
  <si>
    <t>后续与设备商一并商定合适位置建设</t>
  </si>
  <si>
    <t>生态流量在线监控设备建设</t>
  </si>
  <si>
    <t>需后期现场勘察后核酸，建设单位亦可当地自配，现阶段暂按项计价</t>
  </si>
  <si>
    <t>电站尾水处流量监测站建设</t>
  </si>
  <si>
    <r>
      <rPr>
        <sz val="10"/>
        <color rgb="FF000000"/>
        <rFont val="宋体"/>
        <family val="3"/>
        <charset val="134"/>
      </rPr>
      <t>钢管灌注钢筋砼桩、槽钢导轨</t>
    </r>
    <r>
      <rPr>
        <sz val="10"/>
        <color rgb="FF000000"/>
        <rFont val="Times New Roman"/>
        <family val="1"/>
      </rPr>
      <t>/</t>
    </r>
    <r>
      <rPr>
        <sz val="10"/>
        <color rgb="FF000000"/>
        <rFont val="宋体"/>
        <family val="3"/>
        <charset val="134"/>
      </rPr>
      <t>提升架、栈桥平台、管线等，暂按</t>
    </r>
    <r>
      <rPr>
        <sz val="10"/>
        <color rgb="FF000000"/>
        <rFont val="Times New Roman"/>
        <family val="1"/>
      </rPr>
      <t>2</t>
    </r>
    <r>
      <rPr>
        <sz val="10"/>
        <color rgb="FF000000"/>
        <rFont val="宋体"/>
        <family val="3"/>
        <charset val="134"/>
      </rPr>
      <t>万元计</t>
    </r>
  </si>
  <si>
    <t>闸陂处水位监测站建设</t>
  </si>
  <si>
    <r>
      <rPr>
        <sz val="10"/>
        <color rgb="FF000000"/>
        <rFont val="宋体"/>
        <family val="3"/>
        <charset val="134"/>
      </rPr>
      <t>钢管灌注钢筋砼桩、槽钢导轨</t>
    </r>
    <r>
      <rPr>
        <sz val="10"/>
        <color rgb="FF000000"/>
        <rFont val="Times New Roman"/>
        <family val="1"/>
      </rPr>
      <t>/</t>
    </r>
    <r>
      <rPr>
        <sz val="10"/>
        <color rgb="FF000000"/>
        <rFont val="宋体"/>
        <family val="3"/>
        <charset val="134"/>
      </rPr>
      <t>提升架、栈桥平台、管线等，暂按</t>
    </r>
    <r>
      <rPr>
        <sz val="10"/>
        <color rgb="FF000000"/>
        <rFont val="Times New Roman"/>
        <family val="1"/>
      </rPr>
      <t>1</t>
    </r>
    <r>
      <rPr>
        <sz val="10"/>
        <color rgb="FF000000"/>
        <rFont val="宋体"/>
        <family val="3"/>
        <charset val="134"/>
      </rPr>
      <t>万元计</t>
    </r>
  </si>
  <si>
    <t>第三部分：仪器设备及安装</t>
  </si>
  <si>
    <t>突发水污染应急处置设施</t>
  </si>
  <si>
    <t>应急围油栏及附属设施</t>
  </si>
  <si>
    <t>充气式橡胶围油栏</t>
  </si>
  <si>
    <t>充气式围油栏卷绕架</t>
  </si>
  <si>
    <t>充气式围油栏动力站</t>
  </si>
  <si>
    <r>
      <rPr>
        <sz val="10"/>
        <color rgb="FF000000"/>
        <rFont val="宋体"/>
        <family val="3"/>
        <charset val="134"/>
      </rPr>
      <t>充</t>
    </r>
    <r>
      <rPr>
        <sz val="10"/>
        <color rgb="FF000000"/>
        <rFont val="Times New Roman"/>
        <family val="1"/>
      </rPr>
      <t>/</t>
    </r>
    <r>
      <rPr>
        <sz val="10"/>
        <color rgb="FF000000"/>
        <rFont val="宋体"/>
        <family val="3"/>
        <charset val="134"/>
      </rPr>
      <t>吸气机</t>
    </r>
  </si>
  <si>
    <t>转盘式收油机</t>
  </si>
  <si>
    <t>轻便储油罐</t>
  </si>
  <si>
    <t>吸油毡</t>
  </si>
  <si>
    <t>运输和起吊设备</t>
  </si>
  <si>
    <t>生态流量在线监控设备</t>
  </si>
  <si>
    <t>监测站点设备</t>
  </si>
  <si>
    <r>
      <rPr>
        <sz val="10"/>
        <color rgb="FF000000"/>
        <rFont val="宋体"/>
        <family val="3"/>
        <charset val="134"/>
      </rPr>
      <t>电站尾水处设</t>
    </r>
    <r>
      <rPr>
        <sz val="10"/>
        <color rgb="FF000000"/>
        <rFont val="Times New Roman"/>
        <family val="1"/>
      </rPr>
      <t>1</t>
    </r>
    <r>
      <rPr>
        <sz val="10"/>
        <color rgb="FF000000"/>
        <rFont val="宋体"/>
        <family val="3"/>
        <charset val="134"/>
      </rPr>
      <t>个流量监控点位，闸陂处设</t>
    </r>
    <r>
      <rPr>
        <sz val="10"/>
        <color rgb="FF000000"/>
        <rFont val="Times New Roman"/>
        <family val="1"/>
      </rPr>
      <t>1</t>
    </r>
    <r>
      <rPr>
        <sz val="10"/>
        <color rgb="FF000000"/>
        <rFont val="宋体"/>
        <family val="3"/>
        <charset val="134"/>
      </rPr>
      <t>个水位监控点位</t>
    </r>
  </si>
  <si>
    <t>电站尾水处流量监测站</t>
  </si>
  <si>
    <r>
      <rPr>
        <sz val="10"/>
        <color rgb="FF000000"/>
        <rFont val="宋体"/>
        <family val="3"/>
        <charset val="134"/>
      </rPr>
      <t>声学多普勒测流仪</t>
    </r>
    <r>
      <rPr>
        <sz val="10"/>
        <color rgb="FF000000"/>
        <rFont val="Times New Roman"/>
        <family val="1"/>
      </rPr>
      <t>HADCP</t>
    </r>
  </si>
  <si>
    <t>测控主机</t>
  </si>
  <si>
    <t>气泡水位计</t>
  </si>
  <si>
    <t>云采集终端</t>
  </si>
  <si>
    <t>物联网卡</t>
  </si>
  <si>
    <t>太阳能供电系统</t>
  </si>
  <si>
    <t>立杆</t>
  </si>
  <si>
    <t>辅材</t>
  </si>
  <si>
    <t>闸陂处水位监测站</t>
  </si>
  <si>
    <t>雷达水位计</t>
  </si>
  <si>
    <t>安装调试</t>
  </si>
  <si>
    <t>现场勘查</t>
  </si>
  <si>
    <t>次</t>
  </si>
  <si>
    <t>设备安装调试</t>
  </si>
  <si>
    <r>
      <rPr>
        <sz val="10"/>
        <color rgb="FF000000"/>
        <rFont val="宋体"/>
        <family val="3"/>
        <charset val="134"/>
      </rPr>
      <t>按设备货款</t>
    </r>
    <r>
      <rPr>
        <sz val="10"/>
        <color rgb="FF000000"/>
        <rFont val="Times New Roman"/>
        <family val="1"/>
      </rPr>
      <t>15%</t>
    </r>
    <r>
      <rPr>
        <sz val="10"/>
        <color rgb="FF000000"/>
        <rFont val="宋体"/>
        <family val="3"/>
        <charset val="134"/>
      </rPr>
      <t>计</t>
    </r>
  </si>
  <si>
    <t>信息接收软件</t>
  </si>
  <si>
    <t>运行维护</t>
  </si>
  <si>
    <t>计列在运行管理费中</t>
  </si>
  <si>
    <t>水质在线监测系统</t>
  </si>
  <si>
    <t>坝前</t>
  </si>
  <si>
    <r>
      <rPr>
        <sz val="10"/>
        <color rgb="FF000000"/>
        <rFont val="宋体"/>
        <family val="3"/>
        <charset val="134"/>
      </rPr>
      <t>常规</t>
    </r>
    <r>
      <rPr>
        <sz val="10"/>
        <color rgb="FF000000"/>
        <rFont val="Times New Roman"/>
        <family val="1"/>
      </rPr>
      <t>5</t>
    </r>
    <r>
      <rPr>
        <sz val="10"/>
        <color rgb="FF000000"/>
        <rFont val="宋体"/>
        <family val="3"/>
        <charset val="134"/>
      </rPr>
      <t>参数</t>
    </r>
  </si>
  <si>
    <t>高锰酸盐指数水质自动在线监测仪</t>
  </si>
  <si>
    <t>氨氮水质自动在线监测仪</t>
  </si>
  <si>
    <t>总磷水质自动在线监测仪</t>
  </si>
  <si>
    <t>总氮水质自动在线监测仪</t>
  </si>
  <si>
    <r>
      <rPr>
        <sz val="10"/>
        <color rgb="FF000000"/>
        <rFont val="宋体"/>
        <family val="3"/>
        <charset val="134"/>
      </rPr>
      <t>叶绿素</t>
    </r>
    <r>
      <rPr>
        <sz val="10"/>
        <color rgb="FF000000"/>
        <rFont val="Times New Roman"/>
        <family val="1"/>
      </rPr>
      <t>a</t>
    </r>
    <r>
      <rPr>
        <sz val="10"/>
        <color rgb="FF000000"/>
        <rFont val="宋体"/>
        <family val="3"/>
        <charset val="134"/>
      </rPr>
      <t>水质自动在线监测仪</t>
    </r>
  </si>
  <si>
    <t>藻密度水质自动在线监测仪</t>
  </si>
  <si>
    <t>水中油水质自动在线监测仪</t>
  </si>
  <si>
    <t>水质自动采样器</t>
  </si>
  <si>
    <t>废液处理系统</t>
  </si>
  <si>
    <t>采（取）水单元</t>
  </si>
  <si>
    <t>配水单元</t>
  </si>
  <si>
    <t>清洗系统</t>
  </si>
  <si>
    <t>预处理单元</t>
  </si>
  <si>
    <t>控制系统</t>
  </si>
  <si>
    <r>
      <rPr>
        <sz val="10"/>
        <color rgb="FF000000"/>
        <rFont val="Times New Roman"/>
        <family val="1"/>
      </rPr>
      <t>UPS</t>
    </r>
    <r>
      <rPr>
        <sz val="10"/>
        <color rgb="FF000000"/>
        <rFont val="宋体"/>
        <family val="3"/>
        <charset val="134"/>
      </rPr>
      <t>不间断电源</t>
    </r>
  </si>
  <si>
    <t>显示单元</t>
  </si>
  <si>
    <t>数据采集及传输系统</t>
  </si>
  <si>
    <t>仪器屏柜</t>
  </si>
  <si>
    <t>运营维护</t>
  </si>
  <si>
    <t>垂向水温在线监测系统</t>
  </si>
  <si>
    <t>链式温度变送器</t>
  </si>
  <si>
    <t>只</t>
  </si>
  <si>
    <r>
      <rPr>
        <sz val="10"/>
        <color rgb="FF000000"/>
        <rFont val="宋体"/>
        <family val="3"/>
        <charset val="134"/>
      </rPr>
      <t>取水口处每隔</t>
    </r>
    <r>
      <rPr>
        <sz val="10"/>
        <color rgb="FF000000"/>
        <rFont val="Times New Roman"/>
        <family val="1"/>
      </rPr>
      <t>1m</t>
    </r>
    <r>
      <rPr>
        <sz val="10"/>
        <color rgb="FF000000"/>
        <rFont val="宋体"/>
        <family val="3"/>
        <charset val="134"/>
      </rPr>
      <t>布置</t>
    </r>
    <r>
      <rPr>
        <sz val="10"/>
        <color rgb="FF000000"/>
        <rFont val="Times New Roman"/>
        <family val="1"/>
      </rPr>
      <t>1</t>
    </r>
    <r>
      <rPr>
        <sz val="10"/>
        <color rgb="FF000000"/>
        <rFont val="宋体"/>
        <family val="3"/>
        <charset val="134"/>
      </rPr>
      <t>个测点</t>
    </r>
  </si>
  <si>
    <t>线缆</t>
  </si>
  <si>
    <t>避雷装置</t>
  </si>
  <si>
    <t>防护箱</t>
  </si>
  <si>
    <t>太阳能电池板</t>
  </si>
  <si>
    <t>太阳能充电控制器</t>
  </si>
  <si>
    <t>高性能电池组</t>
  </si>
  <si>
    <t>组</t>
  </si>
  <si>
    <t>浮标系统</t>
  </si>
  <si>
    <t>云平台</t>
  </si>
  <si>
    <t>现场安装调试</t>
  </si>
  <si>
    <t>培训</t>
  </si>
  <si>
    <t>维护</t>
  </si>
  <si>
    <t>第四部分：临时措施</t>
  </si>
  <si>
    <t>水环境保护</t>
  </si>
  <si>
    <t>生活污水处理设施</t>
  </si>
  <si>
    <r>
      <rPr>
        <sz val="10"/>
        <color rgb="FF000000"/>
        <rFont val="宋体"/>
        <family val="3"/>
        <charset val="134"/>
      </rPr>
      <t>生活污水处理设施</t>
    </r>
    <r>
      <rPr>
        <sz val="10"/>
        <color rgb="FF000000"/>
        <rFont val="Times New Roman"/>
        <family val="1"/>
      </rPr>
      <t>1</t>
    </r>
    <r>
      <rPr>
        <sz val="10"/>
        <color rgb="FF000000"/>
        <rFont val="宋体"/>
        <family val="3"/>
        <charset val="134"/>
      </rPr>
      <t>套</t>
    </r>
  </si>
  <si>
    <t>调节池</t>
  </si>
  <si>
    <t>含化粪池、隔油隔渣池、调节池、回用水池</t>
  </si>
  <si>
    <t>土方开挖及回填</t>
  </si>
  <si>
    <t>混凝土</t>
  </si>
  <si>
    <t>设备采购</t>
  </si>
  <si>
    <t>潜污泵</t>
  </si>
  <si>
    <r>
      <rPr>
        <sz val="10"/>
        <color rgb="FF000000"/>
        <rFont val="宋体"/>
        <family val="3"/>
        <charset val="134"/>
      </rPr>
      <t>每套设施配潜污泵</t>
    </r>
    <r>
      <rPr>
        <sz val="10"/>
        <color rgb="FF000000"/>
        <rFont val="Times New Roman"/>
        <family val="1"/>
      </rPr>
      <t>4</t>
    </r>
    <r>
      <rPr>
        <sz val="10"/>
        <color rgb="FF000000"/>
        <rFont val="宋体"/>
        <family val="3"/>
        <charset val="134"/>
      </rPr>
      <t>用</t>
    </r>
    <r>
      <rPr>
        <sz val="10"/>
        <color rgb="FF000000"/>
        <rFont val="Times New Roman"/>
        <family val="1"/>
      </rPr>
      <t>2</t>
    </r>
    <r>
      <rPr>
        <sz val="10"/>
        <color rgb="FF000000"/>
        <rFont val="宋体"/>
        <family val="3"/>
        <charset val="134"/>
      </rPr>
      <t>备</t>
    </r>
  </si>
  <si>
    <t>提篮格栅</t>
  </si>
  <si>
    <t>一体化设备</t>
  </si>
  <si>
    <t>小型隔油器</t>
  </si>
  <si>
    <t>GY-III-D4</t>
  </si>
  <si>
    <t>玻璃钢化粪池</t>
  </si>
  <si>
    <r>
      <rPr>
        <sz val="10"/>
        <color rgb="FF000000"/>
        <rFont val="Times New Roman"/>
        <family val="1"/>
      </rPr>
      <t>YJBH-9-1</t>
    </r>
    <r>
      <rPr>
        <sz val="10"/>
        <color rgb="FF000000"/>
        <rFont val="宋体"/>
        <family val="3"/>
        <charset val="134"/>
      </rPr>
      <t>，有效容积</t>
    </r>
    <r>
      <rPr>
        <sz val="10"/>
        <color rgb="FF000000"/>
        <rFont val="Times New Roman"/>
        <family val="1"/>
      </rPr>
      <t>30m3</t>
    </r>
  </si>
  <si>
    <t>管件及阀门、阀门井</t>
  </si>
  <si>
    <t>运输安装调试</t>
  </si>
  <si>
    <t>污水处理费用</t>
  </si>
  <si>
    <t>机械冲洗含油废水处理设施</t>
  </si>
  <si>
    <r>
      <rPr>
        <sz val="10"/>
        <color rgb="FF000000"/>
        <rFont val="宋体"/>
        <family val="3"/>
        <charset val="134"/>
      </rPr>
      <t>机械冲洗含油废水处理设施</t>
    </r>
    <r>
      <rPr>
        <sz val="10"/>
        <color rgb="FF000000"/>
        <rFont val="Times New Roman"/>
        <family val="1"/>
      </rPr>
      <t>1</t>
    </r>
    <r>
      <rPr>
        <sz val="10"/>
        <color rgb="FF000000"/>
        <rFont val="宋体"/>
        <family val="3"/>
        <charset val="134"/>
      </rPr>
      <t>套</t>
    </r>
  </si>
  <si>
    <t>含隔油沉淀池、回用水池</t>
  </si>
  <si>
    <t>隔油沉淀池</t>
  </si>
  <si>
    <r>
      <rPr>
        <sz val="10"/>
        <color rgb="FF000000"/>
        <rFont val="Times New Roman"/>
        <family val="1"/>
      </rPr>
      <t>GC-1Q</t>
    </r>
    <r>
      <rPr>
        <sz val="10"/>
        <color rgb="FF000000"/>
        <rFont val="宋体"/>
        <family val="3"/>
        <charset val="134"/>
      </rPr>
      <t>型，详见图集</t>
    </r>
    <r>
      <rPr>
        <sz val="9"/>
        <color rgb="FF000000"/>
        <rFont val="Times New Roman"/>
        <family val="1"/>
      </rPr>
      <t>04S519</t>
    </r>
    <r>
      <rPr>
        <sz val="9"/>
        <color rgb="FF000000"/>
        <rFont val="宋体"/>
        <family val="3"/>
        <charset val="134"/>
      </rPr>
      <t>页</t>
    </r>
    <r>
      <rPr>
        <sz val="9"/>
        <color rgb="FF000000"/>
        <rFont val="Times New Roman"/>
        <family val="1"/>
      </rPr>
      <t>149</t>
    </r>
  </si>
  <si>
    <r>
      <rPr>
        <sz val="10"/>
        <color rgb="FF000000"/>
        <rFont val="Times New Roman"/>
        <family val="1"/>
      </rPr>
      <t>PP</t>
    </r>
    <r>
      <rPr>
        <sz val="10"/>
        <color rgb="FF000000"/>
        <rFont val="宋体"/>
        <family val="3"/>
        <charset val="134"/>
      </rPr>
      <t>吸油毡</t>
    </r>
  </si>
  <si>
    <r>
      <rPr>
        <sz val="9"/>
        <color rgb="FF000000"/>
        <rFont val="宋体"/>
        <family val="3"/>
        <charset val="134"/>
      </rPr>
      <t>幅宽</t>
    </r>
    <r>
      <rPr>
        <sz val="9"/>
        <color rgb="FF000000"/>
        <rFont val="Times New Roman"/>
        <family val="1"/>
      </rPr>
      <t>×</t>
    </r>
    <r>
      <rPr>
        <sz val="9"/>
        <color rgb="FF000000"/>
        <rFont val="宋体"/>
        <family val="3"/>
        <charset val="134"/>
      </rPr>
      <t>厚度</t>
    </r>
    <r>
      <rPr>
        <sz val="9"/>
        <color rgb="FF000000"/>
        <rFont val="Times New Roman"/>
        <family val="1"/>
      </rPr>
      <t>=1100×4</t>
    </r>
    <r>
      <rPr>
        <sz val="9"/>
        <color rgb="FF000000"/>
        <rFont val="宋体"/>
        <family val="3"/>
        <charset val="134"/>
      </rPr>
      <t>；比重</t>
    </r>
    <r>
      <rPr>
        <sz val="9"/>
        <color rgb="FF000000"/>
        <rFont val="Times New Roman"/>
        <family val="1"/>
      </rPr>
      <t>0.91g/cm3</t>
    </r>
  </si>
  <si>
    <t>混凝土拌和废水及混凝土养护废水处理设施</t>
  </si>
  <si>
    <r>
      <rPr>
        <sz val="10"/>
        <color rgb="FF000000"/>
        <rFont val="宋体"/>
        <family val="3"/>
        <charset val="134"/>
      </rPr>
      <t>混凝土拌和废水及混凝土养护废水处理设施</t>
    </r>
    <r>
      <rPr>
        <sz val="10"/>
        <color rgb="FF000000"/>
        <rFont val="Times New Roman"/>
        <family val="1"/>
      </rPr>
      <t>1</t>
    </r>
    <r>
      <rPr>
        <sz val="10"/>
        <color rgb="FF000000"/>
        <rFont val="宋体"/>
        <family val="3"/>
        <charset val="134"/>
      </rPr>
      <t>套</t>
    </r>
  </si>
  <si>
    <t>沉淀池</t>
  </si>
  <si>
    <t>小型加药系统</t>
  </si>
  <si>
    <t>水泵</t>
  </si>
  <si>
    <r>
      <rPr>
        <sz val="10"/>
        <color rgb="FF000000"/>
        <rFont val="宋体"/>
        <family val="3"/>
        <charset val="134"/>
      </rPr>
      <t>每套设施配水泵</t>
    </r>
    <r>
      <rPr>
        <sz val="10"/>
        <color rgb="FF000000"/>
        <rFont val="Times New Roman"/>
        <family val="1"/>
      </rPr>
      <t>7</t>
    </r>
    <r>
      <rPr>
        <sz val="10"/>
        <color rgb="FF000000"/>
        <rFont val="宋体"/>
        <family val="3"/>
        <charset val="134"/>
      </rPr>
      <t>台，其中潜污泵</t>
    </r>
    <r>
      <rPr>
        <sz val="10"/>
        <color rgb="FF000000"/>
        <rFont val="Times New Roman"/>
        <family val="1"/>
      </rPr>
      <t>4</t>
    </r>
    <r>
      <rPr>
        <sz val="10"/>
        <color rgb="FF000000"/>
        <rFont val="宋体"/>
        <family val="3"/>
        <charset val="134"/>
      </rPr>
      <t>用</t>
    </r>
    <r>
      <rPr>
        <sz val="10"/>
        <color rgb="FF000000"/>
        <rFont val="Times New Roman"/>
        <family val="1"/>
      </rPr>
      <t>1</t>
    </r>
    <r>
      <rPr>
        <sz val="10"/>
        <color rgb="FF000000"/>
        <rFont val="宋体"/>
        <family val="3"/>
        <charset val="134"/>
      </rPr>
      <t>备，隔膜计量泵</t>
    </r>
    <r>
      <rPr>
        <sz val="10"/>
        <color rgb="FF000000"/>
        <rFont val="Times New Roman"/>
        <family val="1"/>
      </rPr>
      <t>1</t>
    </r>
    <r>
      <rPr>
        <sz val="10"/>
        <color rgb="FF000000"/>
        <rFont val="宋体"/>
        <family val="3"/>
        <charset val="134"/>
      </rPr>
      <t>用</t>
    </r>
    <r>
      <rPr>
        <sz val="10"/>
        <color rgb="FF000000"/>
        <rFont val="Times New Roman"/>
        <family val="1"/>
      </rPr>
      <t>1</t>
    </r>
    <r>
      <rPr>
        <sz val="10"/>
        <color rgb="FF000000"/>
        <rFont val="宋体"/>
        <family val="3"/>
        <charset val="134"/>
      </rPr>
      <t>备</t>
    </r>
  </si>
  <si>
    <t>搅拌器</t>
  </si>
  <si>
    <t>管道及阀门</t>
  </si>
  <si>
    <t>基坑排水处理设施</t>
  </si>
  <si>
    <r>
      <rPr>
        <sz val="10"/>
        <color rgb="FF000000"/>
        <rFont val="宋体"/>
        <family val="3"/>
        <charset val="134"/>
      </rPr>
      <t>基坑排水处理设施</t>
    </r>
    <r>
      <rPr>
        <sz val="10"/>
        <color rgb="FF000000"/>
        <rFont val="Times New Roman"/>
        <family val="1"/>
      </rPr>
      <t>4</t>
    </r>
    <r>
      <rPr>
        <sz val="10"/>
        <color rgb="FF000000"/>
        <rFont val="宋体"/>
        <family val="3"/>
        <charset val="134"/>
      </rPr>
      <t>套</t>
    </r>
  </si>
  <si>
    <t>沉淀回用水池</t>
  </si>
  <si>
    <t>噪声防治</t>
  </si>
  <si>
    <t>限速警示牌</t>
  </si>
  <si>
    <t>从莞深高速桃园出口转中田石井街处（经石井前）、出上坝公路段（草塘）</t>
  </si>
  <si>
    <t>隔声屏障</t>
  </si>
  <si>
    <t>桃莲村（草塘）处工区</t>
  </si>
  <si>
    <t>混凝土拌和系统隔声罩</t>
  </si>
  <si>
    <t>施工人员防护工具</t>
  </si>
  <si>
    <t>防护工具（耳塞、耳罩等）</t>
  </si>
  <si>
    <t>固体废物处理</t>
  </si>
  <si>
    <r>
      <rPr>
        <sz val="10"/>
        <color rgb="FF000000"/>
        <rFont val="宋体"/>
        <family val="3"/>
        <charset val="134"/>
      </rPr>
      <t>按高峰期人数每</t>
    </r>
    <r>
      <rPr>
        <sz val="10"/>
        <color rgb="FF000000"/>
        <rFont val="Times New Roman"/>
        <family val="1"/>
      </rPr>
      <t>20</t>
    </r>
    <r>
      <rPr>
        <sz val="10"/>
        <color rgb="FF000000"/>
        <rFont val="宋体"/>
        <family val="3"/>
        <charset val="134"/>
      </rPr>
      <t>人设一个垃圾箱</t>
    </r>
  </si>
  <si>
    <t>垃圾收集池</t>
  </si>
  <si>
    <t>3m×3m×2m</t>
  </si>
  <si>
    <t>生活垃圾清运</t>
  </si>
  <si>
    <r>
      <rPr>
        <sz val="10"/>
        <color rgb="FF000000"/>
        <rFont val="宋体"/>
        <family val="3"/>
        <charset val="134"/>
      </rPr>
      <t>台</t>
    </r>
    <r>
      <rPr>
        <sz val="10"/>
        <color rgb="FF000000"/>
        <rFont val="Times New Roman"/>
        <family val="1"/>
      </rPr>
      <t>*</t>
    </r>
    <r>
      <rPr>
        <sz val="10"/>
        <color rgb="FF000000"/>
        <rFont val="宋体"/>
        <family val="3"/>
        <charset val="134"/>
      </rPr>
      <t>月</t>
    </r>
  </si>
  <si>
    <t>与地方环卫单位签订合同租用垃圾清运车（含人工、汽油等）</t>
  </si>
  <si>
    <t>垃圾运输处置费</t>
  </si>
  <si>
    <t>桶</t>
  </si>
  <si>
    <r>
      <rPr>
        <sz val="10"/>
        <color rgb="FF000000"/>
        <rFont val="宋体"/>
        <family val="3"/>
        <charset val="134"/>
      </rPr>
      <t>穗城管规字〔</t>
    </r>
    <r>
      <rPr>
        <sz val="10"/>
        <color rgb="FF000000"/>
        <rFont val="Times New Roman"/>
        <family val="1"/>
      </rPr>
      <t>2022</t>
    </r>
    <r>
      <rPr>
        <sz val="10"/>
        <color rgb="FF000000"/>
        <rFont val="宋体"/>
        <family val="3"/>
        <charset val="134"/>
      </rPr>
      <t>〕</t>
    </r>
    <r>
      <rPr>
        <sz val="10"/>
        <color rgb="FF000000"/>
        <rFont val="Times New Roman"/>
        <family val="1"/>
      </rPr>
      <t>1</t>
    </r>
    <r>
      <rPr>
        <sz val="10"/>
        <color rgb="FF000000"/>
        <rFont val="宋体"/>
        <family val="3"/>
        <charset val="134"/>
      </rPr>
      <t>号，每桶</t>
    </r>
    <r>
      <rPr>
        <sz val="10"/>
        <color rgb="FF000000"/>
        <rFont val="Times New Roman"/>
        <family val="1"/>
      </rPr>
      <t>0.3m3</t>
    </r>
    <r>
      <rPr>
        <sz val="10"/>
        <color rgb="FF000000"/>
        <rFont val="宋体"/>
        <family val="3"/>
        <charset val="134"/>
      </rPr>
      <t>，垃圾密度按</t>
    </r>
    <r>
      <rPr>
        <sz val="10"/>
        <color rgb="FF000000"/>
        <rFont val="Times New Roman"/>
        <family val="1"/>
      </rPr>
      <t>0.2t/m3</t>
    </r>
    <r>
      <rPr>
        <sz val="10"/>
        <color rgb="FF000000"/>
        <rFont val="宋体"/>
        <family val="3"/>
        <charset val="134"/>
      </rPr>
      <t>折算</t>
    </r>
  </si>
  <si>
    <t>环境空气质量控制</t>
  </si>
  <si>
    <t>施工扬尘污染防治</t>
  </si>
  <si>
    <r>
      <rPr>
        <sz val="10"/>
        <color rgb="FF000000"/>
        <rFont val="宋体"/>
        <family val="3"/>
        <charset val="134"/>
      </rPr>
      <t>根据粤水建管〔</t>
    </r>
    <r>
      <rPr>
        <sz val="10"/>
        <color rgb="FF000000"/>
        <rFont val="Times New Roman"/>
        <family val="1"/>
      </rPr>
      <t>2018</t>
    </r>
    <r>
      <rPr>
        <sz val="10"/>
        <color rgb="FF000000"/>
        <rFont val="宋体"/>
        <family val="3"/>
        <charset val="134"/>
      </rPr>
      <t>〕</t>
    </r>
    <r>
      <rPr>
        <sz val="10"/>
        <color rgb="FF000000"/>
        <rFont val="Times New Roman"/>
        <family val="1"/>
      </rPr>
      <t>58</t>
    </r>
    <r>
      <rPr>
        <sz val="10"/>
        <color rgb="FF000000"/>
        <rFont val="宋体"/>
        <family val="3"/>
        <charset val="134"/>
      </rPr>
      <t>号，在主体</t>
    </r>
    <r>
      <rPr>
        <sz val="10"/>
        <color rgb="FF000000"/>
        <rFont val="Times New Roman"/>
        <family val="1"/>
      </rPr>
      <t>“</t>
    </r>
    <r>
      <rPr>
        <sz val="10"/>
        <color rgb="FF000000"/>
        <rFont val="宋体"/>
        <family val="3"/>
        <charset val="134"/>
      </rPr>
      <t>第四部分</t>
    </r>
    <r>
      <rPr>
        <sz val="10"/>
        <color rgb="FF000000"/>
        <rFont val="Times New Roman"/>
        <family val="1"/>
      </rPr>
      <t> </t>
    </r>
    <r>
      <rPr>
        <sz val="10"/>
        <color rgb="FF000000"/>
        <rFont val="宋体"/>
        <family val="3"/>
        <charset val="134"/>
      </rPr>
      <t>施工临时工程</t>
    </r>
    <r>
      <rPr>
        <sz val="10"/>
        <color rgb="FF000000"/>
        <rFont val="Times New Roman"/>
        <family val="1"/>
      </rPr>
      <t>”</t>
    </r>
    <r>
      <rPr>
        <sz val="10"/>
        <color rgb="FF000000"/>
        <rFont val="宋体"/>
        <family val="3"/>
        <charset val="134"/>
      </rPr>
      <t>的安全生产措施费中计列，在此不重复计列</t>
    </r>
  </si>
  <si>
    <t>防尘面罩等</t>
  </si>
  <si>
    <t>人群健康保护</t>
  </si>
  <si>
    <t>健康调查和建档</t>
  </si>
  <si>
    <t>人</t>
  </si>
  <si>
    <t>检疫</t>
  </si>
  <si>
    <r>
      <rPr>
        <sz val="10"/>
        <color rgb="FF000000"/>
        <rFont val="宋体"/>
        <family val="3"/>
        <charset val="134"/>
      </rPr>
      <t>施工人员进场前检疫，取高峰期</t>
    </r>
    <r>
      <rPr>
        <sz val="10"/>
        <color rgb="FF000000"/>
        <rFont val="Times New Roman"/>
        <family val="1"/>
      </rPr>
      <t>30%(</t>
    </r>
    <r>
      <rPr>
        <sz val="10"/>
        <color rgb="FF000000"/>
        <rFont val="宋体"/>
        <family val="3"/>
        <charset val="134"/>
      </rPr>
      <t>主要考虑食堂工作人员</t>
    </r>
    <r>
      <rPr>
        <sz val="10"/>
        <color rgb="FF000000"/>
        <rFont val="Times New Roman"/>
        <family val="1"/>
      </rPr>
      <t>)</t>
    </r>
  </si>
  <si>
    <t>卫生医疗点</t>
  </si>
  <si>
    <t>施工营地消毒</t>
  </si>
  <si>
    <t>杀灭鼠、蚊、蝇</t>
  </si>
  <si>
    <r>
      <rPr>
        <sz val="10"/>
        <color rgb="FF000000"/>
        <rFont val="宋体"/>
        <family val="3"/>
        <charset val="134"/>
      </rPr>
      <t>人</t>
    </r>
    <r>
      <rPr>
        <sz val="10"/>
        <color rgb="FF000000"/>
        <rFont val="Times New Roman"/>
        <family val="1"/>
      </rPr>
      <t>.</t>
    </r>
    <r>
      <rPr>
        <sz val="10"/>
        <color rgb="FF000000"/>
        <rFont val="宋体"/>
        <family val="3"/>
        <charset val="134"/>
      </rPr>
      <t>年</t>
    </r>
  </si>
  <si>
    <t>生态保护措施</t>
  </si>
  <si>
    <t>宣传教育</t>
  </si>
  <si>
    <t>警示牌</t>
  </si>
  <si>
    <t>七</t>
  </si>
  <si>
    <t>饮用水水源保护区保护措施</t>
  </si>
  <si>
    <r>
      <rPr>
        <sz val="10"/>
        <color rgb="FF000000"/>
        <rFont val="宋体"/>
        <family val="3"/>
        <charset val="134"/>
      </rPr>
      <t>环库左、右道路，施工工区近库区处（下基坑临时道路</t>
    </r>
    <r>
      <rPr>
        <sz val="10"/>
        <color rgb="FF000000"/>
        <rFont val="Times New Roman"/>
        <family val="1"/>
      </rPr>
      <t>2</t>
    </r>
    <r>
      <rPr>
        <sz val="10"/>
        <color rgb="FF000000"/>
        <rFont val="宋体"/>
        <family val="3"/>
        <charset val="134"/>
      </rPr>
      <t>），库区临时道路</t>
    </r>
    <r>
      <rPr>
        <sz val="10"/>
        <color rgb="FF000000"/>
        <rFont val="Times New Roman"/>
        <family val="1"/>
      </rPr>
      <t>1</t>
    </r>
    <r>
      <rPr>
        <sz val="10"/>
        <color rgb="FF000000"/>
        <rFont val="宋体"/>
        <family val="3"/>
        <charset val="134"/>
      </rPr>
      <t>，库区临时堆料场</t>
    </r>
  </si>
  <si>
    <t>防泥帘</t>
  </si>
  <si>
    <t>库周施工作业区或者径流冲刷区</t>
  </si>
  <si>
    <r>
      <rPr>
        <b/>
        <sz val="10"/>
        <color rgb="FF000000"/>
        <rFont val="宋体"/>
        <family val="3"/>
        <charset val="134"/>
      </rPr>
      <t>第一部分</t>
    </r>
    <r>
      <rPr>
        <b/>
        <sz val="10"/>
        <color rgb="FF000000"/>
        <rFont val="Times New Roman"/>
        <family val="1"/>
      </rPr>
      <t>~</t>
    </r>
    <r>
      <rPr>
        <b/>
        <sz val="10"/>
        <color rgb="FF000000"/>
        <rFont val="宋体"/>
        <family val="3"/>
        <charset val="134"/>
      </rPr>
      <t>第四部分合计</t>
    </r>
  </si>
  <si>
    <t>坝体堆石砼C20自密实，坝体55%堆石率（利用料块石）-含堆石混凝土专利费用</t>
  </si>
  <si>
    <t>坝体堆石砼C20，坝体55%堆石率（外购料块石，外购料需二次倒运）-含堆石混凝土专利费用</t>
  </si>
  <si>
    <t>地质平洞C20堆石混凝土回填(埋石率55%)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</si>
</sst>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8" formatCode="0.00_);[Red]\(0.00\)"/>
    <numFmt numFmtId="179" formatCode="0.0_ "/>
    <numFmt numFmtId="180" formatCode="#,##0.00_ "/>
    <numFmt numFmtId="181" formatCode="0.###;\-0.###"/>
    <numFmt numFmtId="182" formatCode="0.##;\-0.##"/>
    <numFmt numFmtId="183" formatCode="0.00_ "/>
    <numFmt numFmtId="184" formatCode="#,##0.00_);[Red]\(#,##0.00\)"/>
    <numFmt numFmtId="185" formatCode="#0"/>
    <numFmt numFmtId="186" formatCode="0_ "/>
    <numFmt numFmtId="187" formatCode="#,##0_ "/>
    <numFmt numFmtId="188" formatCode="#.##"/>
    <numFmt numFmtId="189" formatCode="0.###;\-0.###;#"/>
    <numFmt numFmtId="190" formatCode="0.##;\-0.##;#"/>
  </numFmts>
  <fonts count="60">
    <font>
      <sz val="10"/>
      <color rgb="FF000000"/>
      <name val="Arial"/>
      <charset val="134"/>
    </font>
    <font>
      <b/>
      <sz val="18"/>
      <name val="宋体"/>
      <charset val="134"/>
    </font>
    <font>
      <sz val="10"/>
      <name val="宋体"/>
      <charset val="134"/>
    </font>
    <font>
      <sz val="10"/>
      <name val="Times New Roman"/>
      <family val="1"/>
    </font>
    <font>
      <b/>
      <sz val="10"/>
      <name val="宋体"/>
      <charset val="134"/>
    </font>
    <font>
      <b/>
      <sz val="10"/>
      <name val="Times New Roman"/>
      <family val="1"/>
    </font>
    <font>
      <sz val="11"/>
      <name val="宋体"/>
      <charset val="134"/>
    </font>
    <font>
      <sz val="11"/>
      <name val="Times New Roman"/>
      <family val="1"/>
    </font>
    <font>
      <sz val="12"/>
      <name val="Times New Roman"/>
      <family val="1"/>
    </font>
    <font>
      <sz val="10"/>
      <color rgb="FFFF0000"/>
      <name val="Times New Roman"/>
      <family val="1"/>
    </font>
    <font>
      <sz val="10"/>
      <color rgb="FFFF0000"/>
      <name val="宋体"/>
      <charset val="134"/>
    </font>
    <font>
      <sz val="9"/>
      <name val="Times New Roman"/>
      <family val="1"/>
    </font>
    <font>
      <b/>
      <sz val="10"/>
      <color rgb="FF000000"/>
      <name val="宋体"/>
      <charset val="134"/>
    </font>
    <font>
      <b/>
      <sz val="11"/>
      <name val="Times New Roman"/>
      <family val="1"/>
    </font>
    <font>
      <b/>
      <sz val="11"/>
      <name val="宋体"/>
      <charset val="134"/>
    </font>
    <font>
      <sz val="9"/>
      <name val="宋体"/>
      <charset val="134"/>
    </font>
    <font>
      <sz val="10"/>
      <name val="Arial"/>
    </font>
    <font>
      <sz val="10"/>
      <color indexed="8"/>
      <name val="SansSerif"/>
    </font>
    <font>
      <b/>
      <sz val="14"/>
      <color indexed="8"/>
      <name val="宋体"/>
      <charset val="134"/>
    </font>
    <font>
      <sz val="8"/>
      <color indexed="8"/>
      <name val="宋体"/>
      <charset val="134"/>
    </font>
    <font>
      <b/>
      <sz val="12"/>
      <color indexed="8"/>
      <name val="宋体"/>
      <charset val="134"/>
    </font>
    <font>
      <b/>
      <sz val="8"/>
      <color indexed="8"/>
      <name val="宋体"/>
      <charset val="134"/>
    </font>
    <font>
      <sz val="8"/>
      <color indexed="8"/>
      <name val="Arial Narrow"/>
    </font>
    <font>
      <sz val="14"/>
      <name val="宋体"/>
      <charset val="134"/>
    </font>
    <font>
      <b/>
      <sz val="22"/>
      <name val="宋体"/>
      <charset val="134"/>
    </font>
    <font>
      <sz val="12"/>
      <name val="宋体"/>
      <charset val="134"/>
    </font>
    <font>
      <sz val="11"/>
      <color rgb="FF000000"/>
      <name val="宋体"/>
      <charset val="134"/>
    </font>
    <font>
      <sz val="14"/>
      <name val="Times New Roman"/>
      <family val="1"/>
    </font>
    <font>
      <sz val="11"/>
      <color indexed="8"/>
      <name val="宋体"/>
      <charset val="134"/>
    </font>
    <font>
      <sz val="12"/>
      <name val="黑体"/>
      <charset val="134"/>
    </font>
    <font>
      <sz val="10"/>
      <color theme="1"/>
      <name val="Arial"/>
      <family val="2"/>
    </font>
    <font>
      <sz val="14"/>
      <name val="黑体"/>
      <charset val="134"/>
    </font>
    <font>
      <sz val="10"/>
      <name val="宋体"/>
      <charset val="134"/>
      <scheme val="minor"/>
    </font>
    <font>
      <b/>
      <sz val="14"/>
      <color indexed="8"/>
      <name val="宋体"/>
      <charset val="134"/>
    </font>
    <font>
      <b/>
      <sz val="12"/>
      <color indexed="8"/>
      <name val="宋体"/>
      <charset val="134"/>
    </font>
    <font>
      <b/>
      <sz val="8"/>
      <color indexed="8"/>
      <name val="宋体"/>
      <charset val="134"/>
    </font>
    <font>
      <sz val="8"/>
      <color indexed="8"/>
      <name val="宋体"/>
      <charset val="134"/>
    </font>
    <font>
      <b/>
      <sz val="18"/>
      <color indexed="8"/>
      <name val="宋体"/>
      <charset val="134"/>
    </font>
    <font>
      <b/>
      <sz val="18"/>
      <color rgb="FF000000"/>
      <name val="宋体"/>
      <charset val="134"/>
    </font>
    <font>
      <b/>
      <sz val="11"/>
      <color rgb="FF000000"/>
      <name val="宋体"/>
      <charset val="134"/>
    </font>
    <font>
      <sz val="10"/>
      <color indexed="8"/>
      <name val="Arial"/>
    </font>
    <font>
      <b/>
      <sz val="11"/>
      <color indexed="8"/>
      <name val="宋体"/>
      <charset val="134"/>
    </font>
    <font>
      <sz val="9"/>
      <color indexed="8"/>
      <name val="宋体"/>
      <charset val="134"/>
    </font>
    <font>
      <sz val="10"/>
      <color rgb="FF000000"/>
      <name val="宋体"/>
      <charset val="134"/>
    </font>
    <font>
      <sz val="11"/>
      <color theme="1"/>
      <name val="宋体"/>
      <charset val="134"/>
      <scheme val="minor"/>
    </font>
    <font>
      <sz val="10"/>
      <name val="Arial"/>
      <family val="2"/>
    </font>
    <font>
      <sz val="10"/>
      <color rgb="FF000000"/>
      <name val="Times New Roman"/>
      <family val="1"/>
    </font>
    <font>
      <sz val="9"/>
      <color rgb="FF000000"/>
      <name val="Times New Roman"/>
      <family val="1"/>
    </font>
    <font>
      <b/>
      <sz val="10"/>
      <color rgb="FF000000"/>
      <name val="Times New Roman"/>
      <family val="1"/>
    </font>
    <font>
      <sz val="11"/>
      <name val="BatangChe"/>
      <charset val="129"/>
    </font>
    <font>
      <sz val="11"/>
      <name val="Arial"/>
      <family val="2"/>
    </font>
    <font>
      <sz val="9"/>
      <name val="宋体"/>
      <family val="3"/>
      <charset val="134"/>
    </font>
    <font>
      <b/>
      <sz val="9"/>
      <name val="宋体"/>
      <family val="3"/>
      <charset val="134"/>
    </font>
    <font>
      <sz val="10"/>
      <name val="仿宋"/>
      <family val="3"/>
      <charset val="134"/>
    </font>
    <font>
      <sz val="11"/>
      <name val="宋体"/>
      <family val="3"/>
      <charset val="134"/>
    </font>
    <font>
      <sz val="10"/>
      <color rgb="FF000000"/>
      <name val="宋体"/>
      <family val="3"/>
      <charset val="134"/>
    </font>
    <font>
      <sz val="10"/>
      <color rgb="FFFF0000"/>
      <name val="宋体"/>
      <family val="3"/>
      <charset val="134"/>
    </font>
    <font>
      <sz val="9"/>
      <color rgb="FF000000"/>
      <name val="宋体"/>
      <family val="3"/>
      <charset val="134"/>
    </font>
    <font>
      <b/>
      <sz val="10"/>
      <color rgb="FF000000"/>
      <name val="宋体"/>
      <family val="3"/>
      <charset val="134"/>
    </font>
    <font>
      <sz val="9"/>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auto="1"/>
      </right>
      <top style="thin">
        <color auto="1"/>
      </top>
      <bottom/>
      <diagonal/>
    </border>
    <border>
      <left style="thin">
        <color rgb="FF000000"/>
      </left>
      <right style="thin">
        <color auto="1"/>
      </right>
      <top/>
      <bottom style="thin">
        <color auto="1"/>
      </bottom>
      <diagonal/>
    </border>
    <border>
      <left style="thin">
        <color rgb="FF000000"/>
      </left>
      <right style="thin">
        <color auto="1"/>
      </right>
      <top style="thin">
        <color auto="1"/>
      </top>
      <bottom style="thin">
        <color auto="1"/>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bottom style="thin">
        <color indexed="8"/>
      </bottom>
      <diagonal/>
    </border>
    <border>
      <left/>
      <right style="thin">
        <color indexed="8"/>
      </right>
      <top/>
      <bottom style="thin">
        <color indexed="8"/>
      </bottom>
      <diagonal/>
    </border>
    <border>
      <left/>
      <right style="medium">
        <color indexed="8"/>
      </right>
      <top/>
      <bottom style="thin">
        <color indexed="8"/>
      </bottom>
      <diagonal/>
    </border>
    <border>
      <left style="medium">
        <color indexed="8"/>
      </left>
      <right style="medium">
        <color indexed="8"/>
      </right>
      <top/>
      <bottom style="medium">
        <color indexed="8"/>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theme="1"/>
      </left>
      <right style="thin">
        <color theme="1"/>
      </right>
      <top style="thin">
        <color theme="1"/>
      </top>
      <bottom style="thin">
        <color theme="1"/>
      </bottom>
      <diagonal/>
    </border>
    <border>
      <left style="medium">
        <color indexed="0"/>
      </left>
      <right style="medium">
        <color indexed="8"/>
      </right>
      <top style="medium">
        <color indexed="8"/>
      </top>
      <bottom style="thin">
        <color indexed="8"/>
      </bottom>
      <diagonal/>
    </border>
    <border>
      <left style="medium">
        <color indexed="8"/>
      </left>
      <right style="medium">
        <color indexed="0"/>
      </right>
      <top style="medium">
        <color indexed="8"/>
      </top>
      <bottom style="thin">
        <color indexed="8"/>
      </bottom>
      <diagonal/>
    </border>
    <border>
      <left style="medium">
        <color indexed="0"/>
      </left>
      <right style="thin">
        <color indexed="8"/>
      </right>
      <top/>
      <bottom style="thin">
        <color indexed="8"/>
      </bottom>
      <diagonal/>
    </border>
    <border>
      <left/>
      <right style="medium">
        <color indexed="0"/>
      </right>
      <top/>
      <bottom style="thin">
        <color indexed="8"/>
      </bottom>
      <diagonal/>
    </border>
    <border>
      <left style="medium">
        <color indexed="0"/>
      </left>
      <right style="medium">
        <color indexed="8"/>
      </right>
      <top/>
      <bottom style="medium">
        <color indexed="0"/>
      </bottom>
      <diagonal/>
    </border>
    <border>
      <left style="medium">
        <color indexed="8"/>
      </left>
      <right style="medium">
        <color indexed="8"/>
      </right>
      <top/>
      <bottom style="medium">
        <color indexed="0"/>
      </bottom>
      <diagonal/>
    </border>
    <border>
      <left style="medium">
        <color indexed="8"/>
      </left>
      <right style="medium">
        <color indexed="0"/>
      </right>
      <top/>
      <bottom style="medium">
        <color indexed="0"/>
      </bottom>
      <diagonal/>
    </border>
    <border>
      <left style="medium">
        <color indexed="0"/>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right style="medium">
        <color indexed="0"/>
      </right>
      <top style="medium">
        <color indexed="8"/>
      </top>
      <bottom style="thin">
        <color indexed="8"/>
      </bottom>
      <diagonal/>
    </border>
    <border>
      <left/>
      <right/>
      <top/>
      <bottom style="thin">
        <color indexed="8"/>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rgb="FF000000"/>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s>
  <cellStyleXfs count="4">
    <xf numFmtId="0" fontId="0" fillId="0" borderId="0">
      <alignment vertical="center"/>
    </xf>
    <xf numFmtId="0" fontId="44" fillId="0" borderId="0">
      <alignment vertical="center"/>
    </xf>
    <xf numFmtId="0" fontId="40" fillId="0" borderId="0"/>
    <xf numFmtId="0" fontId="45" fillId="0" borderId="0"/>
  </cellStyleXfs>
  <cellXfs count="377">
    <xf numFmtId="0" fontId="0" fillId="0" borderId="0" xfId="0" applyFont="1">
      <alignment vertical="center"/>
    </xf>
    <xf numFmtId="0" fontId="0" fillId="0" borderId="0" xfId="0" applyFont="1" applyAlignment="1"/>
    <xf numFmtId="0" fontId="2" fillId="0" borderId="1" xfId="0" applyFont="1" applyBorder="1" applyAlignment="1">
      <alignment horizontal="center" vertical="center" wrapText="1"/>
    </xf>
    <xf numFmtId="180" fontId="2" fillId="0" borderId="1" xfId="0" applyNumberFormat="1" applyFont="1" applyBorder="1" applyAlignment="1">
      <alignment horizontal="center" vertical="center" wrapText="1"/>
    </xf>
    <xf numFmtId="180" fontId="3"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180" fontId="3" fillId="0" borderId="1" xfId="0" applyNumberFormat="1" applyFont="1" applyBorder="1" applyAlignment="1">
      <alignment vertical="center" wrapText="1"/>
    </xf>
    <xf numFmtId="180" fontId="5" fillId="0" borderId="1" xfId="0" applyNumberFormat="1" applyFont="1" applyBorder="1" applyAlignment="1">
      <alignment horizontal="center" vertical="center" wrapText="1"/>
    </xf>
    <xf numFmtId="180" fontId="3" fillId="0" borderId="1" xfId="0" applyNumberFormat="1" applyFont="1" applyBorder="1" applyAlignment="1">
      <alignment horizontal="right"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180" fontId="3" fillId="0" borderId="1" xfId="0" applyNumberFormat="1" applyFont="1" applyBorder="1" applyAlignment="1">
      <alignment horizontal="center" vertical="center"/>
    </xf>
    <xf numFmtId="180" fontId="5" fillId="0" borderId="1" xfId="0" applyNumberFormat="1" applyFont="1" applyBorder="1" applyAlignment="1">
      <alignment horizontal="right" vertical="center" wrapText="1"/>
    </xf>
    <xf numFmtId="0" fontId="5" fillId="0" borderId="1" xfId="0" applyFont="1" applyBorder="1" applyAlignment="1">
      <alignment horizontal="center" vertical="center" wrapText="1"/>
    </xf>
    <xf numFmtId="0" fontId="2" fillId="0" borderId="1" xfId="0" applyFont="1" applyBorder="1">
      <alignment vertical="center"/>
    </xf>
    <xf numFmtId="180" fontId="3" fillId="0" borderId="1" xfId="0" applyNumberFormat="1" applyFont="1" applyBorder="1" applyAlignment="1">
      <alignment horizontal="right" vertical="center"/>
    </xf>
    <xf numFmtId="0" fontId="3" fillId="0" borderId="1" xfId="0" applyFont="1" applyBorder="1" applyAlignment="1">
      <alignment horizontal="center"/>
    </xf>
    <xf numFmtId="180" fontId="3" fillId="0" borderId="1" xfId="0" applyNumberFormat="1" applyFont="1" applyBorder="1" applyAlignment="1">
      <alignment horizontal="center"/>
    </xf>
    <xf numFmtId="180" fontId="3" fillId="0" borderId="1" xfId="0" applyNumberFormat="1" applyFont="1" applyBorder="1" applyAlignment="1">
      <alignment horizontal="right"/>
    </xf>
    <xf numFmtId="0" fontId="5" fillId="0" borderId="1" xfId="0" applyFont="1" applyBorder="1" applyAlignment="1">
      <alignment vertical="center" wrapText="1"/>
    </xf>
    <xf numFmtId="0" fontId="7" fillId="0" borderId="6" xfId="0" applyFont="1" applyBorder="1" applyAlignment="1"/>
    <xf numFmtId="0" fontId="8" fillId="0" borderId="6" xfId="0" applyFont="1" applyBorder="1" applyAlignment="1"/>
    <xf numFmtId="0" fontId="3" fillId="0" borderId="1" xfId="0" applyFont="1" applyBorder="1" applyAlignment="1"/>
    <xf numFmtId="0" fontId="9" fillId="0" borderId="1" xfId="0" applyFont="1" applyBorder="1" applyAlignment="1"/>
    <xf numFmtId="0" fontId="3" fillId="0" borderId="1" xfId="0" applyFont="1" applyBorder="1">
      <alignment vertical="center"/>
    </xf>
    <xf numFmtId="0" fontId="10" fillId="0" borderId="1" xfId="0" applyFont="1" applyBorder="1" applyAlignment="1">
      <alignment wrapText="1"/>
    </xf>
    <xf numFmtId="0" fontId="3" fillId="0" borderId="6" xfId="0" applyFont="1" applyBorder="1" applyAlignment="1"/>
    <xf numFmtId="0" fontId="9" fillId="0" borderId="1" xfId="0" applyFont="1" applyBorder="1" applyAlignment="1">
      <alignment vertical="center" wrapText="1"/>
    </xf>
    <xf numFmtId="0" fontId="9" fillId="0" borderId="1" xfId="0" applyFont="1" applyBorder="1">
      <alignment vertical="center"/>
    </xf>
    <xf numFmtId="0" fontId="2" fillId="0" borderId="1" xfId="0" applyFont="1" applyBorder="1" applyAlignment="1">
      <alignment wrapText="1"/>
    </xf>
    <xf numFmtId="178" fontId="2" fillId="0" borderId="1" xfId="0" applyNumberFormat="1" applyFont="1" applyBorder="1" applyAlignment="1">
      <alignment horizontal="left" vertical="center" wrapText="1"/>
    </xf>
    <xf numFmtId="178" fontId="3"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178" fontId="3" fillId="0" borderId="1" xfId="0" applyNumberFormat="1" applyFont="1" applyBorder="1" applyAlignment="1">
      <alignment horizontal="left" vertical="center" wrapText="1"/>
    </xf>
    <xf numFmtId="180" fontId="3" fillId="0" borderId="1" xfId="0" applyNumberFormat="1" applyFont="1" applyBorder="1" applyAlignment="1"/>
    <xf numFmtId="0" fontId="3" fillId="0" borderId="1" xfId="0" applyFont="1" applyBorder="1" applyAlignment="1">
      <alignment wrapText="1"/>
    </xf>
    <xf numFmtId="0" fontId="8" fillId="0" borderId="1" xfId="0" applyFont="1" applyBorder="1" applyAlignment="1"/>
    <xf numFmtId="0" fontId="11" fillId="0" borderId="1" xfId="0" applyFont="1" applyBorder="1" applyAlignment="1">
      <alignment vertical="center" wrapText="1"/>
    </xf>
    <xf numFmtId="0" fontId="2" fillId="0" borderId="1" xfId="0" applyFont="1" applyBorder="1" applyAlignment="1">
      <alignment horizontal="center"/>
    </xf>
    <xf numFmtId="0" fontId="3" fillId="0" borderId="0" xfId="0" applyFont="1" applyAlignment="1">
      <alignment vertical="center" wrapText="1"/>
    </xf>
    <xf numFmtId="180" fontId="3" fillId="0" borderId="0" xfId="0" applyNumberFormat="1" applyFont="1" applyAlignment="1">
      <alignment vertical="center" wrapText="1"/>
    </xf>
    <xf numFmtId="0" fontId="3" fillId="0" borderId="0" xfId="0" applyFont="1" applyAlignment="1">
      <alignment horizontal="center" vertical="center" wrapText="1"/>
    </xf>
    <xf numFmtId="180" fontId="3" fillId="0" borderId="0" xfId="0" applyNumberFormat="1" applyFont="1" applyAlignment="1">
      <alignment horizontal="center" vertical="center" wrapText="1"/>
    </xf>
    <xf numFmtId="0" fontId="3" fillId="0" borderId="0" xfId="0" applyFont="1" applyAlignment="1"/>
    <xf numFmtId="0" fontId="3" fillId="0" borderId="0" xfId="0" applyFont="1">
      <alignment vertical="center"/>
    </xf>
    <xf numFmtId="0" fontId="3" fillId="0" borderId="0" xfId="0" applyFont="1" applyAlignment="1">
      <alignment horizontal="center"/>
    </xf>
    <xf numFmtId="180" fontId="3" fillId="0" borderId="0" xfId="0" applyNumberFormat="1" applyFont="1" applyAlignment="1">
      <alignment horizontal="center"/>
    </xf>
    <xf numFmtId="0" fontId="3" fillId="0" borderId="0" xfId="0" applyFont="1" applyAlignment="1">
      <alignment horizontal="center" vertical="center"/>
    </xf>
    <xf numFmtId="0" fontId="13" fillId="0" borderId="6" xfId="0" applyFont="1" applyBorder="1" applyAlignment="1"/>
    <xf numFmtId="0" fontId="7" fillId="0" borderId="0" xfId="0" applyFont="1" applyAlignment="1"/>
    <xf numFmtId="0" fontId="7" fillId="0" borderId="0" xfId="0" applyFont="1" applyAlignment="1">
      <alignment horizontal="center"/>
    </xf>
    <xf numFmtId="0" fontId="7" fillId="0" borderId="0" xfId="0" applyFont="1" applyAlignment="1">
      <alignment horizontal="center" vertical="center"/>
    </xf>
    <xf numFmtId="180" fontId="7" fillId="0" borderId="0" xfId="0" applyNumberFormat="1" applyFont="1" applyAlignment="1">
      <alignment horizontal="center"/>
    </xf>
    <xf numFmtId="0" fontId="7" fillId="0" borderId="0" xfId="0" applyFont="1">
      <alignment vertical="center"/>
    </xf>
    <xf numFmtId="180" fontId="7" fillId="0" borderId="0" xfId="0" applyNumberFormat="1" applyFont="1" applyAlignment="1"/>
    <xf numFmtId="0" fontId="6" fillId="0" borderId="1" xfId="0" applyFont="1" applyBorder="1" applyAlignment="1">
      <alignment horizontal="center" vertical="center" wrapText="1"/>
    </xf>
    <xf numFmtId="0" fontId="15" fillId="0" borderId="3" xfId="0" applyFont="1" applyBorder="1" applyAlignment="1">
      <alignment horizontal="center" vertical="center" wrapText="1"/>
    </xf>
    <xf numFmtId="181" fontId="15" fillId="0" borderId="3" xfId="0" applyNumberFormat="1" applyFont="1" applyBorder="1" applyAlignment="1">
      <alignment horizontal="right" vertical="center" wrapText="1"/>
    </xf>
    <xf numFmtId="182" fontId="15" fillId="0" borderId="3" xfId="0" applyNumberFormat="1" applyFont="1" applyBorder="1" applyAlignment="1">
      <alignment horizontal="right" vertical="center" wrapText="1"/>
    </xf>
    <xf numFmtId="183" fontId="15" fillId="0" borderId="3" xfId="0" applyNumberFormat="1" applyFont="1" applyBorder="1" applyAlignment="1">
      <alignment horizontal="right" vertical="center" wrapText="1"/>
    </xf>
    <xf numFmtId="183" fontId="0" fillId="0" borderId="0" xfId="0" applyNumberFormat="1" applyFont="1">
      <alignment vertical="center"/>
    </xf>
    <xf numFmtId="0" fontId="16" fillId="0" borderId="0" xfId="0" applyFont="1" applyFill="1" applyBorder="1" applyAlignment="1"/>
    <xf numFmtId="0" fontId="17" fillId="2" borderId="0" xfId="0" applyFont="1" applyFill="1" applyBorder="1" applyAlignment="1" applyProtection="1">
      <alignment horizontal="left" vertical="top" wrapText="1"/>
    </xf>
    <xf numFmtId="0" fontId="21" fillId="2" borderId="8" xfId="0" applyFont="1" applyFill="1" applyBorder="1" applyAlignment="1" applyProtection="1">
      <alignment horizontal="center" vertical="center" wrapText="1"/>
    </xf>
    <xf numFmtId="0" fontId="21" fillId="2" borderId="9" xfId="0" applyFont="1" applyFill="1" applyBorder="1" applyAlignment="1" applyProtection="1">
      <alignment horizontal="center" vertical="center" wrapText="1"/>
    </xf>
    <xf numFmtId="0" fontId="21" fillId="2" borderId="10" xfId="0" applyFont="1" applyFill="1" applyBorder="1" applyAlignment="1" applyProtection="1">
      <alignment horizontal="center" vertical="center" wrapText="1"/>
    </xf>
    <xf numFmtId="0" fontId="19" fillId="2" borderId="8" xfId="0" applyFont="1" applyFill="1" applyBorder="1" applyAlignment="1" applyProtection="1">
      <alignment horizontal="center" vertical="center" wrapText="1"/>
    </xf>
    <xf numFmtId="0" fontId="19" fillId="2" borderId="9" xfId="0" applyFont="1" applyFill="1" applyBorder="1" applyAlignment="1" applyProtection="1">
      <alignment horizontal="left" vertical="center" wrapText="1"/>
    </xf>
    <xf numFmtId="0" fontId="19" fillId="2" borderId="9" xfId="0" applyFont="1" applyFill="1" applyBorder="1" applyAlignment="1" applyProtection="1">
      <alignment horizontal="center" vertical="center" wrapText="1"/>
    </xf>
    <xf numFmtId="0" fontId="22" fillId="2" borderId="9" xfId="0" applyFont="1" applyFill="1" applyBorder="1" applyAlignment="1" applyProtection="1">
      <alignment horizontal="right" vertical="center" wrapText="1"/>
    </xf>
    <xf numFmtId="0" fontId="22" fillId="2" borderId="10" xfId="0" applyFont="1" applyFill="1" applyBorder="1" applyAlignment="1" applyProtection="1">
      <alignment horizontal="right" vertical="center" wrapText="1"/>
    </xf>
    <xf numFmtId="0" fontId="23" fillId="0" borderId="0" xfId="0" applyFont="1" applyFill="1" applyAlignment="1"/>
    <xf numFmtId="0" fontId="3" fillId="0" borderId="0" xfId="0" applyFont="1" applyFill="1" applyAlignment="1">
      <alignment horizontal="left"/>
    </xf>
    <xf numFmtId="0" fontId="3" fillId="0" borderId="0" xfId="0" applyFont="1" applyFill="1" applyAlignment="1">
      <alignment horizontal="center"/>
    </xf>
    <xf numFmtId="0" fontId="3" fillId="0" borderId="0" xfId="0" applyFont="1" applyFill="1" applyAlignment="1"/>
    <xf numFmtId="0" fontId="23" fillId="0" borderId="0" xfId="0" applyFont="1" applyFill="1" applyAlignment="1">
      <alignment horizontal="center" vertical="center"/>
    </xf>
    <xf numFmtId="0" fontId="6" fillId="0" borderId="13" xfId="0" applyFont="1" applyFill="1" applyBorder="1" applyAlignment="1">
      <alignment horizontal="left" vertical="center"/>
    </xf>
    <xf numFmtId="0" fontId="6" fillId="0" borderId="14" xfId="0" applyFont="1" applyFill="1" applyBorder="1" applyAlignment="1">
      <alignment horizontal="center" vertical="center"/>
    </xf>
    <xf numFmtId="0" fontId="6" fillId="0" borderId="13" xfId="0" applyFont="1" applyFill="1" applyBorder="1" applyAlignment="1">
      <alignment horizontal="center" vertical="center"/>
    </xf>
    <xf numFmtId="4" fontId="6" fillId="0" borderId="14" xfId="0" applyNumberFormat="1" applyFont="1" applyFill="1" applyBorder="1" applyAlignment="1">
      <alignment horizontal="center" vertical="center"/>
    </xf>
    <xf numFmtId="4" fontId="6" fillId="0" borderId="13" xfId="0" applyNumberFormat="1" applyFont="1" applyFill="1" applyBorder="1" applyAlignment="1">
      <alignment horizontal="center" vertical="center"/>
    </xf>
    <xf numFmtId="180" fontId="6" fillId="0" borderId="13" xfId="0" applyNumberFormat="1" applyFont="1" applyFill="1" applyBorder="1" applyAlignment="1">
      <alignment horizontal="center" vertical="center"/>
    </xf>
    <xf numFmtId="0" fontId="6" fillId="0" borderId="13" xfId="0" applyFont="1" applyFill="1" applyBorder="1" applyAlignment="1">
      <alignment horizontal="left" vertical="center" wrapText="1"/>
    </xf>
    <xf numFmtId="0" fontId="6" fillId="0" borderId="13" xfId="0" applyFont="1" applyFill="1" applyBorder="1" applyAlignment="1">
      <alignment horizontal="left"/>
    </xf>
    <xf numFmtId="0" fontId="27" fillId="3" borderId="0" xfId="0" applyFont="1" applyFill="1" applyAlignment="1">
      <alignment horizontal="left" vertical="center"/>
    </xf>
    <xf numFmtId="0" fontId="8" fillId="3" borderId="0" xfId="0" applyFont="1" applyFill="1" applyAlignment="1">
      <alignment horizontal="center" vertical="center"/>
    </xf>
    <xf numFmtId="0" fontId="8" fillId="3" borderId="0" xfId="0" applyFont="1" applyFill="1" applyAlignment="1">
      <alignment horizontal="left" vertical="center"/>
    </xf>
    <xf numFmtId="0" fontId="8" fillId="3" borderId="0" xfId="0" applyFont="1" applyFill="1" applyAlignment="1">
      <alignment horizontal="left" vertical="center" wrapText="1"/>
    </xf>
    <xf numFmtId="0" fontId="27" fillId="3" borderId="0" xfId="0" applyFont="1" applyFill="1" applyAlignment="1">
      <alignment horizontal="center" vertical="center" wrapText="1"/>
    </xf>
    <xf numFmtId="0" fontId="6" fillId="3" borderId="13" xfId="0" applyFont="1" applyFill="1" applyBorder="1" applyAlignment="1">
      <alignment horizontal="center" vertical="center" wrapText="1"/>
    </xf>
    <xf numFmtId="4" fontId="6" fillId="3" borderId="13" xfId="0" applyNumberFormat="1" applyFont="1" applyFill="1" applyBorder="1" applyAlignment="1">
      <alignment horizontal="center" vertical="center"/>
    </xf>
    <xf numFmtId="0" fontId="6" fillId="3" borderId="13" xfId="0" applyFont="1" applyFill="1" applyBorder="1" applyAlignment="1">
      <alignment horizontal="center" vertical="center"/>
    </xf>
    <xf numFmtId="0" fontId="6" fillId="3" borderId="13" xfId="0" applyFont="1" applyFill="1" applyBorder="1" applyAlignment="1">
      <alignment horizontal="left" vertical="center"/>
    </xf>
    <xf numFmtId="4" fontId="6" fillId="3" borderId="13" xfId="0" applyNumberFormat="1" applyFont="1" applyFill="1" applyBorder="1" applyAlignment="1">
      <alignment horizontal="left"/>
    </xf>
    <xf numFmtId="0" fontId="6" fillId="3" borderId="13" xfId="0" applyFont="1" applyFill="1" applyBorder="1" applyAlignment="1">
      <alignment horizontal="left" vertical="center" wrapText="1"/>
    </xf>
    <xf numFmtId="4" fontId="6" fillId="3" borderId="13" xfId="0" applyNumberFormat="1" applyFont="1" applyFill="1" applyBorder="1" applyAlignment="1">
      <alignment horizontal="left" vertical="center"/>
    </xf>
    <xf numFmtId="0" fontId="6" fillId="3" borderId="13" xfId="3" applyFont="1" applyFill="1" applyBorder="1" applyAlignment="1">
      <alignment horizontal="left" vertical="center" wrapText="1"/>
    </xf>
    <xf numFmtId="0" fontId="6" fillId="3" borderId="13" xfId="3" applyFont="1" applyFill="1" applyBorder="1" applyAlignment="1">
      <alignment horizontal="center" vertical="center"/>
    </xf>
    <xf numFmtId="4" fontId="6" fillId="3" borderId="13" xfId="3" applyNumberFormat="1" applyFont="1" applyFill="1" applyBorder="1" applyAlignment="1">
      <alignment horizontal="center" vertical="center"/>
    </xf>
    <xf numFmtId="49" fontId="6" fillId="3" borderId="13" xfId="0" applyNumberFormat="1" applyFont="1" applyFill="1" applyBorder="1" applyAlignment="1">
      <alignment horizontal="center" vertical="center"/>
    </xf>
    <xf numFmtId="183" fontId="6" fillId="3" borderId="13" xfId="0" applyNumberFormat="1" applyFont="1" applyFill="1" applyBorder="1" applyAlignment="1">
      <alignment horizontal="center" vertical="center"/>
    </xf>
    <xf numFmtId="4" fontId="6" fillId="3" borderId="13" xfId="0" applyNumberFormat="1" applyFont="1" applyFill="1" applyBorder="1" applyAlignment="1">
      <alignment horizontal="center" vertical="center" wrapText="1"/>
    </xf>
    <xf numFmtId="184" fontId="6" fillId="3" borderId="13" xfId="0" applyNumberFormat="1" applyFont="1" applyFill="1" applyBorder="1" applyAlignment="1">
      <alignment horizontal="center" vertical="center"/>
    </xf>
    <xf numFmtId="49" fontId="6" fillId="3" borderId="13" xfId="3" applyNumberFormat="1" applyFont="1" applyFill="1" applyBorder="1" applyAlignment="1">
      <alignment horizontal="center" vertical="center" wrapText="1"/>
    </xf>
    <xf numFmtId="49" fontId="6" fillId="3" borderId="13" xfId="0" applyNumberFormat="1" applyFont="1" applyFill="1" applyBorder="1" applyAlignment="1">
      <alignment horizontal="left" vertical="center" wrapText="1"/>
    </xf>
    <xf numFmtId="0" fontId="6" fillId="3" borderId="19" xfId="0" applyFont="1" applyFill="1" applyBorder="1" applyAlignment="1">
      <alignment horizontal="left" vertical="center"/>
    </xf>
    <xf numFmtId="0" fontId="6" fillId="3" borderId="19" xfId="0" applyFont="1" applyFill="1" applyBorder="1" applyAlignment="1">
      <alignment horizontal="left" vertical="center" wrapText="1"/>
    </xf>
    <xf numFmtId="0" fontId="26" fillId="3" borderId="19" xfId="0" applyFont="1" applyFill="1" applyBorder="1" applyAlignment="1">
      <alignment horizontal="left" vertical="center"/>
    </xf>
    <xf numFmtId="0" fontId="6" fillId="3" borderId="13" xfId="3" applyFont="1" applyFill="1" applyBorder="1" applyAlignment="1">
      <alignment horizontal="center" vertical="center" wrapText="1"/>
    </xf>
    <xf numFmtId="4" fontId="6" fillId="3" borderId="19" xfId="0" applyNumberFormat="1" applyFont="1" applyFill="1" applyBorder="1" applyAlignment="1">
      <alignment horizontal="center" vertical="center"/>
    </xf>
    <xf numFmtId="0" fontId="6" fillId="3" borderId="19" xfId="0" applyFont="1" applyFill="1" applyBorder="1" applyAlignment="1">
      <alignment horizontal="center" vertical="center"/>
    </xf>
    <xf numFmtId="4" fontId="6" fillId="3" borderId="19" xfId="0" applyNumberFormat="1" applyFont="1" applyFill="1" applyBorder="1" applyAlignment="1">
      <alignment horizontal="center" vertical="center" wrapText="1"/>
    </xf>
    <xf numFmtId="4" fontId="6" fillId="3" borderId="14" xfId="0" applyNumberFormat="1" applyFont="1" applyFill="1" applyBorder="1" applyAlignment="1">
      <alignment horizontal="center" vertical="center"/>
    </xf>
    <xf numFmtId="0" fontId="2" fillId="3" borderId="13" xfId="0" applyFont="1" applyFill="1" applyBorder="1" applyAlignment="1">
      <alignment horizontal="left" vertical="center" wrapText="1"/>
    </xf>
    <xf numFmtId="0" fontId="6" fillId="3" borderId="16" xfId="0" applyFont="1" applyFill="1" applyBorder="1" applyAlignment="1">
      <alignment horizontal="left" vertical="center"/>
    </xf>
    <xf numFmtId="0" fontId="6" fillId="3" borderId="13" xfId="3" applyFont="1" applyFill="1" applyBorder="1" applyAlignment="1">
      <alignment horizontal="left" vertical="center"/>
    </xf>
    <xf numFmtId="0" fontId="24" fillId="0" borderId="0" xfId="0" applyFont="1" applyFill="1" applyAlignment="1">
      <alignment horizontal="left" vertical="center"/>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horizontal="left" vertical="center" wrapText="1"/>
    </xf>
    <xf numFmtId="180" fontId="8" fillId="0" borderId="0" xfId="0" applyNumberFormat="1" applyFont="1" applyFill="1" applyAlignment="1">
      <alignment horizontal="center" vertical="center"/>
    </xf>
    <xf numFmtId="0" fontId="25" fillId="3" borderId="0" xfId="0" applyFont="1" applyFill="1" applyAlignment="1">
      <alignment horizontal="center" vertical="center" wrapText="1"/>
    </xf>
    <xf numFmtId="0" fontId="8" fillId="3" borderId="0" xfId="0" applyFont="1" applyFill="1" applyAlignment="1">
      <alignment horizontal="center" vertical="center" wrapText="1"/>
    </xf>
    <xf numFmtId="180" fontId="8" fillId="3" borderId="0" xfId="0" applyNumberFormat="1" applyFont="1" applyFill="1" applyAlignment="1">
      <alignment horizontal="center" vertical="center"/>
    </xf>
    <xf numFmtId="180" fontId="6" fillId="3" borderId="13" xfId="0" applyNumberFormat="1" applyFont="1" applyFill="1" applyBorder="1" applyAlignment="1">
      <alignment horizontal="center" vertical="center"/>
    </xf>
    <xf numFmtId="180" fontId="2" fillId="3" borderId="13" xfId="0" applyNumberFormat="1" applyFont="1" applyFill="1" applyBorder="1" applyAlignment="1">
      <alignment horizontal="left" wrapText="1"/>
    </xf>
    <xf numFmtId="0" fontId="24" fillId="0" borderId="0" xfId="3" applyFont="1" applyAlignment="1">
      <alignment horizontal="left" vertical="center"/>
    </xf>
    <xf numFmtId="0" fontId="8" fillId="0" borderId="0" xfId="3" applyFont="1" applyAlignment="1">
      <alignment horizontal="center" vertical="center"/>
    </xf>
    <xf numFmtId="0" fontId="8" fillId="0" borderId="0" xfId="3" applyFont="1" applyAlignment="1">
      <alignment horizontal="left" vertical="center"/>
    </xf>
    <xf numFmtId="0" fontId="6" fillId="3" borderId="13" xfId="1" applyFont="1" applyFill="1" applyBorder="1" applyAlignment="1">
      <alignment horizontal="left" vertical="top"/>
    </xf>
    <xf numFmtId="0" fontId="6" fillId="3" borderId="13" xfId="0" applyFont="1" applyFill="1" applyBorder="1" applyAlignment="1">
      <alignment horizontal="center" vertical="top"/>
    </xf>
    <xf numFmtId="180" fontId="6" fillId="3" borderId="13" xfId="0" applyNumberFormat="1" applyFont="1" applyFill="1" applyBorder="1" applyAlignment="1">
      <alignment horizontal="center" vertical="top"/>
    </xf>
    <xf numFmtId="180" fontId="6" fillId="3" borderId="13" xfId="0" applyNumberFormat="1" applyFont="1" applyFill="1" applyBorder="1" applyAlignment="1">
      <alignment horizontal="center"/>
    </xf>
    <xf numFmtId="0" fontId="28" fillId="3" borderId="13" xfId="0" applyFont="1" applyFill="1" applyBorder="1" applyAlignment="1">
      <alignment horizontal="left" vertical="center"/>
    </xf>
    <xf numFmtId="0" fontId="28" fillId="3" borderId="13" xfId="0" applyFont="1" applyFill="1" applyBorder="1" applyAlignment="1">
      <alignment horizontal="center" vertical="center"/>
    </xf>
    <xf numFmtId="0" fontId="28" fillId="3" borderId="13" xfId="0" applyFont="1" applyFill="1" applyBorder="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left" vertical="center"/>
    </xf>
    <xf numFmtId="180" fontId="6" fillId="3" borderId="13" xfId="0" applyNumberFormat="1" applyFont="1" applyFill="1" applyBorder="1" applyAlignment="1">
      <alignment horizontal="left" wrapText="1"/>
    </xf>
    <xf numFmtId="0" fontId="24" fillId="0" borderId="0" xfId="3" applyFont="1" applyFill="1" applyAlignment="1">
      <alignment horizontal="left" vertical="center"/>
    </xf>
    <xf numFmtId="0" fontId="8" fillId="0" borderId="0" xfId="3" applyFont="1" applyFill="1" applyAlignment="1">
      <alignment horizontal="left" vertical="center"/>
    </xf>
    <xf numFmtId="0" fontId="8" fillId="0" borderId="0" xfId="3" applyFont="1" applyFill="1" applyAlignment="1">
      <alignment horizontal="center" vertical="center"/>
    </xf>
    <xf numFmtId="0" fontId="8" fillId="0" borderId="0" xfId="3" applyFont="1" applyFill="1" applyAlignment="1">
      <alignment horizontal="left" vertical="center" wrapText="1"/>
    </xf>
    <xf numFmtId="4" fontId="8" fillId="0" borderId="0" xfId="3" applyNumberFormat="1" applyFont="1" applyFill="1" applyAlignment="1">
      <alignment horizontal="left" vertical="center"/>
    </xf>
    <xf numFmtId="0" fontId="25" fillId="0" borderId="0" xfId="3" applyFont="1" applyFill="1" applyAlignment="1">
      <alignment horizontal="center" vertical="center" wrapText="1"/>
    </xf>
    <xf numFmtId="0" fontId="29" fillId="0" borderId="0" xfId="3" applyFont="1" applyFill="1" applyAlignment="1">
      <alignment horizontal="center" vertical="center" wrapText="1"/>
    </xf>
    <xf numFmtId="4" fontId="29" fillId="0" borderId="0" xfId="3" applyNumberFormat="1" applyFont="1" applyFill="1" applyAlignment="1">
      <alignment horizontal="center" vertical="center" wrapText="1"/>
    </xf>
    <xf numFmtId="0" fontId="6" fillId="0" borderId="13" xfId="3" applyFont="1" applyFill="1" applyBorder="1" applyAlignment="1">
      <alignment horizontal="center" vertical="center"/>
    </xf>
    <xf numFmtId="0" fontId="6" fillId="0" borderId="13" xfId="3" applyFont="1" applyFill="1" applyBorder="1" applyAlignment="1">
      <alignment horizontal="left" vertical="center" wrapText="1"/>
    </xf>
    <xf numFmtId="180" fontId="6" fillId="0" borderId="13" xfId="3" applyNumberFormat="1" applyFont="1" applyFill="1" applyBorder="1" applyAlignment="1">
      <alignment horizontal="center" vertical="center"/>
    </xf>
    <xf numFmtId="49" fontId="6" fillId="0" borderId="13" xfId="0" applyNumberFormat="1" applyFont="1" applyFill="1" applyBorder="1" applyAlignment="1">
      <alignment horizontal="center" vertical="center"/>
    </xf>
    <xf numFmtId="0" fontId="3" fillId="0" borderId="0" xfId="3" applyFont="1" applyFill="1" applyAlignment="1">
      <alignment horizontal="center" vertical="center"/>
    </xf>
    <xf numFmtId="0" fontId="3" fillId="0" borderId="0" xfId="3" applyFont="1" applyFill="1" applyAlignment="1">
      <alignment horizontal="left" vertical="center" wrapText="1"/>
    </xf>
    <xf numFmtId="4" fontId="3" fillId="0" borderId="0" xfId="3" applyNumberFormat="1" applyFont="1" applyFill="1" applyAlignment="1">
      <alignment horizontal="left" vertical="center"/>
    </xf>
    <xf numFmtId="4" fontId="6" fillId="0" borderId="13" xfId="3" applyNumberFormat="1" applyFont="1" applyFill="1" applyBorder="1" applyAlignment="1">
      <alignment horizontal="left" vertical="center"/>
    </xf>
    <xf numFmtId="0" fontId="2" fillId="0" borderId="13" xfId="0" applyFont="1" applyFill="1" applyBorder="1" applyAlignment="1">
      <alignment horizontal="left" vertical="center" wrapText="1"/>
    </xf>
    <xf numFmtId="0" fontId="8" fillId="0" borderId="0" xfId="0" applyFont="1" applyFill="1" applyAlignment="1">
      <alignment horizontal="left"/>
    </xf>
    <xf numFmtId="0" fontId="30" fillId="0" borderId="0" xfId="0" applyFont="1" applyFill="1" applyAlignment="1"/>
    <xf numFmtId="0" fontId="32" fillId="3" borderId="0" xfId="0" applyFont="1" applyFill="1" applyBorder="1" applyAlignment="1">
      <alignment horizontal="center" vertical="center" wrapText="1"/>
    </xf>
    <xf numFmtId="0" fontId="32" fillId="3" borderId="0" xfId="0" applyFont="1" applyFill="1" applyBorder="1" applyAlignment="1">
      <alignment horizontal="center" vertical="center"/>
    </xf>
    <xf numFmtId="0" fontId="32" fillId="3" borderId="13" xfId="0" applyFont="1" applyFill="1" applyBorder="1" applyAlignment="1">
      <alignment horizontal="center" vertical="center"/>
    </xf>
    <xf numFmtId="178" fontId="32" fillId="3" borderId="13" xfId="0" applyNumberFormat="1" applyFont="1" applyFill="1" applyBorder="1" applyAlignment="1">
      <alignment horizontal="center" vertical="center"/>
    </xf>
    <xf numFmtId="0" fontId="32" fillId="3" borderId="13" xfId="0" applyFont="1" applyFill="1" applyBorder="1" applyAlignment="1">
      <alignment horizontal="left" vertical="center"/>
    </xf>
    <xf numFmtId="180" fontId="32" fillId="3" borderId="13" xfId="0" applyNumberFormat="1" applyFont="1" applyFill="1" applyBorder="1" applyAlignment="1">
      <alignment horizontal="center" vertical="center"/>
    </xf>
    <xf numFmtId="180" fontId="32" fillId="3" borderId="13" xfId="0" applyNumberFormat="1" applyFont="1" applyFill="1" applyBorder="1" applyAlignment="1">
      <alignment horizontal="center" vertical="center" wrapText="1"/>
    </xf>
    <xf numFmtId="0" fontId="32" fillId="3" borderId="13" xfId="0" applyFont="1" applyFill="1" applyBorder="1" applyAlignment="1">
      <alignment horizontal="left" vertical="center" wrapText="1"/>
    </xf>
    <xf numFmtId="0" fontId="35" fillId="2" borderId="8" xfId="0" applyFont="1" applyFill="1" applyBorder="1" applyAlignment="1" applyProtection="1">
      <alignment horizontal="center" vertical="center" wrapText="1"/>
    </xf>
    <xf numFmtId="0" fontId="35" fillId="2" borderId="9" xfId="0" applyFont="1" applyFill="1" applyBorder="1" applyAlignment="1" applyProtection="1">
      <alignment horizontal="center" vertical="center" wrapText="1"/>
    </xf>
    <xf numFmtId="0" fontId="35" fillId="2" borderId="10" xfId="0" applyFont="1" applyFill="1" applyBorder="1" applyAlignment="1" applyProtection="1">
      <alignment horizontal="center" vertical="center" wrapText="1"/>
    </xf>
    <xf numFmtId="0" fontId="36" fillId="2" borderId="8" xfId="0" applyFont="1" applyFill="1" applyBorder="1" applyAlignment="1" applyProtection="1">
      <alignment horizontal="center" vertical="center" wrapText="1"/>
    </xf>
    <xf numFmtId="0" fontId="36" fillId="2" borderId="9" xfId="0" applyFont="1" applyFill="1" applyBorder="1" applyAlignment="1" applyProtection="1">
      <alignment horizontal="left" vertical="center" wrapText="1"/>
    </xf>
    <xf numFmtId="0" fontId="36" fillId="2" borderId="9" xfId="0" applyFont="1" applyFill="1" applyBorder="1" applyAlignment="1" applyProtection="1">
      <alignment horizontal="center" vertical="center" wrapText="1"/>
    </xf>
    <xf numFmtId="0" fontId="21" fillId="2" borderId="22" xfId="0" applyFont="1" applyFill="1" applyBorder="1" applyAlignment="1" applyProtection="1">
      <alignment horizontal="center" vertical="center" wrapText="1"/>
    </xf>
    <xf numFmtId="0" fontId="21" fillId="2" borderId="23" xfId="0" applyFont="1" applyFill="1" applyBorder="1" applyAlignment="1" applyProtection="1">
      <alignment horizontal="center" vertical="center" wrapText="1"/>
    </xf>
    <xf numFmtId="0" fontId="19" fillId="2" borderId="22" xfId="0" applyFont="1" applyFill="1" applyBorder="1" applyAlignment="1" applyProtection="1">
      <alignment horizontal="center" vertical="center" wrapText="1"/>
    </xf>
    <xf numFmtId="0" fontId="22" fillId="2" borderId="23" xfId="0" applyFont="1" applyFill="1" applyBorder="1" applyAlignment="1" applyProtection="1">
      <alignment horizontal="right" vertical="center" wrapText="1"/>
    </xf>
    <xf numFmtId="0" fontId="21" fillId="2" borderId="27" xfId="0" applyFont="1" applyFill="1" applyBorder="1" applyAlignment="1" applyProtection="1">
      <alignment horizontal="center" vertical="center" wrapText="1"/>
    </xf>
    <xf numFmtId="0" fontId="21" fillId="2" borderId="28" xfId="0" applyFont="1" applyFill="1" applyBorder="1" applyAlignment="1" applyProtection="1">
      <alignment horizontal="center" vertical="center" wrapText="1"/>
    </xf>
    <xf numFmtId="0" fontId="21" fillId="2" borderId="29" xfId="0" applyFont="1" applyFill="1" applyBorder="1" applyAlignment="1" applyProtection="1">
      <alignment horizontal="center" vertical="center" wrapText="1"/>
    </xf>
    <xf numFmtId="0" fontId="36" fillId="2" borderId="0" xfId="0" applyFont="1" applyFill="1" applyBorder="1" applyAlignment="1" applyProtection="1">
      <alignment horizontal="left" vertical="center" wrapText="1"/>
    </xf>
    <xf numFmtId="0" fontId="36" fillId="2" borderId="0" xfId="0" applyFont="1" applyFill="1" applyBorder="1" applyAlignment="1" applyProtection="1">
      <alignment horizontal="right" vertical="center" wrapText="1"/>
    </xf>
    <xf numFmtId="0" fontId="35" fillId="2" borderId="13" xfId="0" applyFont="1" applyFill="1" applyBorder="1" applyAlignment="1" applyProtection="1">
      <alignment horizontal="center" vertical="center" wrapText="1"/>
    </xf>
    <xf numFmtId="0" fontId="36" fillId="2" borderId="13" xfId="0" applyFont="1" applyFill="1" applyBorder="1" applyAlignment="1" applyProtection="1">
      <alignment horizontal="center" vertical="center" wrapText="1"/>
    </xf>
    <xf numFmtId="0" fontId="36" fillId="2" borderId="13" xfId="0" applyFont="1" applyFill="1" applyBorder="1" applyAlignment="1" applyProtection="1">
      <alignment horizontal="left" vertical="center" wrapText="1"/>
    </xf>
    <xf numFmtId="185" fontId="22" fillId="2" borderId="13" xfId="0" applyNumberFormat="1" applyFont="1" applyFill="1" applyBorder="1" applyAlignment="1" applyProtection="1">
      <alignment horizontal="right" vertical="center" wrapText="1"/>
    </xf>
    <xf numFmtId="0" fontId="36" fillId="2" borderId="0" xfId="0" applyFont="1" applyFill="1" applyBorder="1" applyAlignment="1" applyProtection="1">
      <alignment horizontal="center" vertical="center" wrapText="1"/>
    </xf>
    <xf numFmtId="185" fontId="22" fillId="2" borderId="0" xfId="0" applyNumberFormat="1" applyFont="1" applyFill="1" applyBorder="1" applyAlignment="1" applyProtection="1">
      <alignment horizontal="right" vertical="center" wrapText="1"/>
    </xf>
    <xf numFmtId="0" fontId="39" fillId="0" borderId="0" xfId="0" applyFont="1" applyFill="1" applyAlignment="1">
      <alignment vertical="center" wrapText="1"/>
    </xf>
    <xf numFmtId="0" fontId="25" fillId="0" borderId="31" xfId="0" applyFont="1" applyBorder="1" applyAlignment="1">
      <alignment horizontal="center" vertical="center"/>
    </xf>
    <xf numFmtId="0" fontId="25" fillId="0" borderId="31" xfId="0" applyFont="1" applyBorder="1" applyAlignment="1">
      <alignment horizontal="center" vertical="center" wrapText="1"/>
    </xf>
    <xf numFmtId="183" fontId="25" fillId="0" borderId="31" xfId="0" applyNumberFormat="1" applyFont="1" applyBorder="1" applyAlignment="1">
      <alignment horizontal="center" vertical="center"/>
    </xf>
    <xf numFmtId="186" fontId="25" fillId="0" borderId="31" xfId="0" applyNumberFormat="1" applyFont="1" applyBorder="1" applyAlignment="1">
      <alignment horizontal="center" vertical="center"/>
    </xf>
    <xf numFmtId="0" fontId="25" fillId="0" borderId="13" xfId="0" applyFont="1" applyBorder="1" applyAlignment="1">
      <alignment horizontal="center" vertical="center"/>
    </xf>
    <xf numFmtId="0" fontId="25" fillId="0" borderId="13" xfId="0" applyFont="1" applyBorder="1">
      <alignment vertical="center"/>
    </xf>
    <xf numFmtId="186" fontId="25" fillId="0" borderId="13" xfId="0" applyNumberFormat="1" applyFont="1" applyBorder="1" applyAlignment="1">
      <alignment horizontal="center" vertical="center"/>
    </xf>
    <xf numFmtId="9" fontId="25" fillId="0" borderId="13" xfId="0" applyNumberFormat="1" applyFont="1" applyBorder="1" applyAlignment="1">
      <alignment horizontal="center" vertical="center"/>
    </xf>
    <xf numFmtId="183" fontId="25" fillId="0" borderId="13" xfId="0" applyNumberFormat="1" applyFont="1" applyBorder="1" applyAlignment="1">
      <alignment horizontal="center" vertical="center"/>
    </xf>
    <xf numFmtId="0" fontId="25" fillId="0" borderId="13" xfId="0" applyFont="1" applyBorder="1" applyAlignment="1"/>
    <xf numFmtId="0" fontId="25" fillId="0" borderId="32" xfId="0" applyFont="1" applyBorder="1" applyAlignment="1">
      <alignment horizontal="center" vertical="center"/>
    </xf>
    <xf numFmtId="0" fontId="25" fillId="0" borderId="32" xfId="0" applyFont="1" applyBorder="1">
      <alignment vertical="center"/>
    </xf>
    <xf numFmtId="186" fontId="25" fillId="0" borderId="32" xfId="0" applyNumberFormat="1" applyFont="1" applyBorder="1" applyAlignment="1">
      <alignment horizontal="center" vertical="center"/>
    </xf>
    <xf numFmtId="9" fontId="25" fillId="0" borderId="32" xfId="0" applyNumberFormat="1" applyFont="1" applyBorder="1" applyAlignment="1">
      <alignment horizontal="center" vertical="center"/>
    </xf>
    <xf numFmtId="183" fontId="25" fillId="0" borderId="32" xfId="0" applyNumberFormat="1" applyFont="1" applyBorder="1" applyAlignment="1">
      <alignment horizontal="center" vertical="center"/>
    </xf>
    <xf numFmtId="0" fontId="2" fillId="0" borderId="32" xfId="0" applyFont="1" applyBorder="1" applyAlignment="1">
      <alignment vertical="center" wrapText="1"/>
    </xf>
    <xf numFmtId="0" fontId="25" fillId="0" borderId="1" xfId="0" applyFont="1" applyBorder="1" applyAlignment="1">
      <alignment horizontal="center" vertical="center"/>
    </xf>
    <xf numFmtId="0" fontId="25" fillId="0" borderId="1" xfId="0" applyFont="1" applyBorder="1">
      <alignment vertical="center"/>
    </xf>
    <xf numFmtId="186" fontId="25" fillId="0" borderId="1" xfId="0" applyNumberFormat="1" applyFont="1" applyBorder="1" applyAlignment="1">
      <alignment horizontal="center" vertical="center"/>
    </xf>
    <xf numFmtId="9" fontId="25" fillId="0" borderId="1" xfId="0" applyNumberFormat="1" applyFont="1" applyBorder="1" applyAlignment="1">
      <alignment horizontal="center" vertical="center"/>
    </xf>
    <xf numFmtId="183" fontId="25" fillId="0" borderId="1" xfId="0" applyNumberFormat="1" applyFont="1" applyBorder="1" applyAlignment="1">
      <alignment horizontal="center" vertical="center"/>
    </xf>
    <xf numFmtId="187"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25" fillId="0" borderId="2" xfId="0" applyFont="1" applyBorder="1">
      <alignment vertical="center"/>
    </xf>
    <xf numFmtId="183" fontId="25" fillId="0" borderId="2" xfId="0" applyNumberFormat="1" applyFont="1" applyBorder="1" applyAlignment="1">
      <alignment horizontal="center" vertical="center"/>
    </xf>
    <xf numFmtId="186" fontId="25" fillId="0" borderId="2" xfId="0" applyNumberFormat="1" applyFont="1" applyBorder="1" applyAlignment="1">
      <alignment horizontal="center" vertical="center"/>
    </xf>
    <xf numFmtId="0" fontId="25" fillId="0" borderId="1" xfId="0" applyFont="1" applyBorder="1" applyAlignment="1"/>
    <xf numFmtId="0" fontId="6" fillId="0" borderId="1" xfId="0" applyFont="1" applyBorder="1" applyAlignment="1"/>
    <xf numFmtId="183" fontId="6" fillId="0" borderId="1" xfId="0" applyNumberFormat="1" applyFont="1" applyBorder="1" applyAlignment="1">
      <alignment horizontal="center" vertical="center"/>
    </xf>
    <xf numFmtId="179" fontId="6" fillId="0" borderId="1" xfId="0" applyNumberFormat="1" applyFont="1" applyBorder="1" applyAlignment="1">
      <alignment horizontal="center" vertical="center"/>
    </xf>
    <xf numFmtId="0" fontId="40" fillId="0" borderId="0" xfId="0" applyFont="1" applyFill="1" applyBorder="1" applyAlignment="1"/>
    <xf numFmtId="0" fontId="28" fillId="0" borderId="33" xfId="0" applyNumberFormat="1" applyFont="1" applyFill="1" applyBorder="1" applyAlignment="1">
      <alignment horizontal="center" vertical="center" wrapText="1"/>
    </xf>
    <xf numFmtId="188" fontId="42" fillId="0" borderId="34" xfId="0" applyNumberFormat="1" applyFont="1" applyFill="1" applyBorder="1" applyAlignment="1">
      <alignment horizontal="center" vertical="center" wrapText="1"/>
    </xf>
    <xf numFmtId="0" fontId="42" fillId="0" borderId="34" xfId="0" applyNumberFormat="1" applyFont="1" applyFill="1" applyBorder="1" applyAlignment="1">
      <alignment horizontal="left" vertical="center" wrapText="1"/>
    </xf>
    <xf numFmtId="0" fontId="42" fillId="0" borderId="34" xfId="0" applyNumberFormat="1" applyFont="1" applyFill="1" applyBorder="1" applyAlignment="1">
      <alignment horizontal="center" vertical="center" wrapText="1"/>
    </xf>
    <xf numFmtId="189" fontId="42" fillId="0" borderId="34" xfId="0" applyNumberFormat="1" applyFont="1" applyFill="1" applyBorder="1" applyAlignment="1">
      <alignment horizontal="right" vertical="center" wrapText="1"/>
    </xf>
    <xf numFmtId="0" fontId="42" fillId="0" borderId="34" xfId="0" applyNumberFormat="1" applyFont="1" applyFill="1" applyBorder="1" applyAlignment="1">
      <alignment horizontal="right" vertical="center" wrapText="1"/>
    </xf>
    <xf numFmtId="190" fontId="42" fillId="0" borderId="34" xfId="0" applyNumberFormat="1" applyFont="1" applyFill="1" applyBorder="1" applyAlignment="1">
      <alignment horizontal="right" vertical="center" wrapText="1"/>
    </xf>
    <xf numFmtId="0" fontId="43" fillId="0" borderId="3" xfId="0" applyFont="1" applyFill="1" applyBorder="1" applyAlignment="1">
      <alignment vertical="center" wrapText="1"/>
    </xf>
    <xf numFmtId="0" fontId="15" fillId="0" borderId="34" xfId="0" applyNumberFormat="1" applyFont="1" applyFill="1" applyBorder="1" applyAlignment="1">
      <alignment horizontal="left" vertical="center" wrapText="1"/>
    </xf>
    <xf numFmtId="189" fontId="15" fillId="0" borderId="34" xfId="0" applyNumberFormat="1" applyFont="1" applyFill="1" applyBorder="1" applyAlignment="1">
      <alignment horizontal="right" vertical="center" wrapText="1"/>
    </xf>
    <xf numFmtId="190" fontId="15" fillId="0" borderId="34" xfId="0" applyNumberFormat="1" applyFont="1" applyFill="1" applyBorder="1" applyAlignment="1">
      <alignment horizontal="right" vertical="center" wrapText="1"/>
    </xf>
    <xf numFmtId="0" fontId="40" fillId="0" borderId="0" xfId="2"/>
    <xf numFmtId="0" fontId="40" fillId="0" borderId="0" xfId="2" applyFill="1"/>
    <xf numFmtId="0" fontId="28" fillId="0" borderId="33" xfId="2" applyFont="1" applyBorder="1" applyAlignment="1">
      <alignment horizontal="center" vertical="center" wrapText="1"/>
    </xf>
    <xf numFmtId="0" fontId="42" fillId="0" borderId="34" xfId="2" applyFont="1" applyBorder="1" applyAlignment="1">
      <alignment horizontal="center" vertical="center" wrapText="1"/>
    </xf>
    <xf numFmtId="190" fontId="42" fillId="0" borderId="34" xfId="2" applyNumberFormat="1" applyFont="1" applyBorder="1" applyAlignment="1">
      <alignment horizontal="right" vertical="center" wrapText="1"/>
    </xf>
    <xf numFmtId="0" fontId="42" fillId="0" borderId="34" xfId="2" applyFont="1" applyFill="1" applyBorder="1" applyAlignment="1">
      <alignment horizontal="center" vertical="center" wrapText="1"/>
    </xf>
    <xf numFmtId="190" fontId="42" fillId="0" borderId="34" xfId="2" applyNumberFormat="1" applyFont="1" applyFill="1" applyBorder="1" applyAlignment="1">
      <alignment horizontal="right" vertical="center" wrapText="1"/>
    </xf>
    <xf numFmtId="0" fontId="42" fillId="0" borderId="34" xfId="2" applyFont="1" applyBorder="1" applyAlignment="1">
      <alignment horizontal="right" vertical="center" wrapText="1"/>
    </xf>
    <xf numFmtId="0" fontId="42" fillId="0" borderId="34" xfId="2" applyFont="1" applyFill="1" applyBorder="1" applyAlignment="1">
      <alignment horizontal="right" vertical="center" wrapText="1"/>
    </xf>
    <xf numFmtId="0" fontId="0" fillId="0" borderId="0" xfId="0" applyFont="1" applyFill="1" applyAlignment="1"/>
    <xf numFmtId="180" fontId="0" fillId="0" borderId="0" xfId="0" applyNumberFormat="1" applyFont="1" applyFill="1" applyAlignment="1"/>
    <xf numFmtId="0" fontId="26" fillId="0" borderId="1" xfId="0" applyFont="1" applyFill="1" applyBorder="1" applyAlignment="1">
      <alignment horizontal="center" vertical="center" wrapText="1"/>
    </xf>
    <xf numFmtId="180" fontId="6" fillId="0" borderId="1" xfId="0" applyNumberFormat="1" applyFont="1" applyBorder="1" applyAlignment="1">
      <alignment horizontal="center" vertical="center" wrapText="1"/>
    </xf>
    <xf numFmtId="0" fontId="26" fillId="0" borderId="3" xfId="0" applyFont="1" applyFill="1" applyBorder="1" applyAlignment="1">
      <alignment horizontal="center" vertical="center" wrapText="1"/>
    </xf>
    <xf numFmtId="0" fontId="26" fillId="0" borderId="3" xfId="0" applyFont="1" applyFill="1" applyBorder="1" applyAlignment="1">
      <alignment horizontal="left" vertical="center" wrapText="1"/>
    </xf>
    <xf numFmtId="180" fontId="26" fillId="0" borderId="3" xfId="0" applyNumberFormat="1" applyFont="1" applyFill="1" applyBorder="1" applyAlignment="1">
      <alignment horizontal="center" vertical="center" wrapText="1"/>
    </xf>
    <xf numFmtId="0" fontId="26" fillId="0" borderId="3" xfId="0" applyFont="1" applyFill="1" applyBorder="1" applyAlignment="1">
      <alignment vertical="center" wrapText="1"/>
    </xf>
    <xf numFmtId="183" fontId="0" fillId="0" borderId="0" xfId="0" applyNumberFormat="1" applyFont="1" applyFill="1" applyAlignment="1"/>
    <xf numFmtId="0" fontId="38" fillId="0" borderId="0" xfId="0" applyFont="1" applyFill="1" applyAlignment="1">
      <alignment horizontal="center" vertical="center" wrapText="1"/>
    </xf>
    <xf numFmtId="180" fontId="38" fillId="0" borderId="0" xfId="0" applyNumberFormat="1" applyFont="1" applyFill="1" applyAlignment="1">
      <alignment horizontal="center" vertical="center" wrapText="1"/>
    </xf>
    <xf numFmtId="0" fontId="39" fillId="0" borderId="0" xfId="0" applyFont="1" applyFill="1" applyAlignment="1">
      <alignment horizontal="left" vertical="center" wrapText="1"/>
    </xf>
    <xf numFmtId="180" fontId="39" fillId="0" borderId="0" xfId="0" applyNumberFormat="1" applyFont="1" applyFill="1" applyAlignment="1">
      <alignment horizontal="left" vertical="center" wrapText="1"/>
    </xf>
    <xf numFmtId="0" fontId="37" fillId="0" borderId="0" xfId="2" applyFont="1" applyAlignment="1">
      <alignment horizontal="center" vertical="center" wrapText="1"/>
    </xf>
    <xf numFmtId="0" fontId="41" fillId="0" borderId="0" xfId="2" applyFont="1" applyAlignment="1">
      <alignment horizontal="left" vertical="center" wrapText="1"/>
    </xf>
    <xf numFmtId="0" fontId="28" fillId="0" borderId="33" xfId="2" applyFont="1" applyBorder="1" applyAlignment="1">
      <alignment horizontal="center" vertical="center" wrapText="1"/>
    </xf>
    <xf numFmtId="0" fontId="42" fillId="0" borderId="34" xfId="2" applyFont="1" applyBorder="1" applyAlignment="1">
      <alignment horizontal="left" vertical="center" wrapText="1"/>
    </xf>
    <xf numFmtId="190" fontId="42" fillId="0" borderId="34" xfId="2" applyNumberFormat="1" applyFont="1" applyBorder="1" applyAlignment="1">
      <alignment horizontal="right" vertical="center" wrapText="1"/>
    </xf>
    <xf numFmtId="0" fontId="42" fillId="0" borderId="34" xfId="2" applyFont="1" applyFill="1" applyBorder="1" applyAlignment="1">
      <alignment horizontal="left" vertical="center" wrapText="1"/>
    </xf>
    <xf numFmtId="190" fontId="42" fillId="0" borderId="34" xfId="2" applyNumberFormat="1" applyFont="1" applyFill="1" applyBorder="1" applyAlignment="1">
      <alignment horizontal="right" vertical="center" wrapText="1"/>
    </xf>
    <xf numFmtId="0" fontId="42" fillId="0" borderId="0" xfId="2" applyFont="1" applyAlignment="1">
      <alignment horizontal="left" vertical="top" wrapText="1"/>
    </xf>
    <xf numFmtId="0" fontId="37" fillId="0" borderId="0" xfId="0" applyNumberFormat="1" applyFont="1" applyFill="1" applyBorder="1" applyAlignment="1">
      <alignment horizontal="center" vertical="center" wrapText="1"/>
    </xf>
    <xf numFmtId="0" fontId="41" fillId="0" borderId="0" xfId="0" applyNumberFormat="1" applyFont="1" applyFill="1" applyBorder="1" applyAlignment="1">
      <alignment horizontal="left" vertical="center" wrapText="1"/>
    </xf>
    <xf numFmtId="0" fontId="28" fillId="0" borderId="33" xfId="0" applyNumberFormat="1" applyFont="1" applyFill="1" applyBorder="1" applyAlignment="1">
      <alignment horizontal="center" vertical="center" wrapText="1"/>
    </xf>
    <xf numFmtId="0" fontId="42" fillId="0" borderId="34" xfId="0" applyNumberFormat="1" applyFont="1" applyFill="1" applyBorder="1" applyAlignment="1">
      <alignment horizontal="left" vertical="center" wrapText="1"/>
    </xf>
    <xf numFmtId="0" fontId="42" fillId="0" borderId="0" xfId="0" applyNumberFormat="1" applyFont="1" applyFill="1" applyBorder="1" applyAlignment="1">
      <alignment horizontal="left" vertical="top" wrapText="1"/>
    </xf>
    <xf numFmtId="0" fontId="42" fillId="0" borderId="34" xfId="0" applyNumberFormat="1" applyFont="1" applyFill="1" applyBorder="1" applyAlignment="1">
      <alignment horizontal="center" vertical="center" wrapText="1"/>
    </xf>
    <xf numFmtId="190" fontId="42" fillId="0" borderId="34" xfId="0" applyNumberFormat="1" applyFont="1" applyFill="1" applyBorder="1" applyAlignment="1">
      <alignment horizontal="right" vertical="center" wrapText="1"/>
    </xf>
    <xf numFmtId="183" fontId="38" fillId="0" borderId="0" xfId="0" applyNumberFormat="1" applyFont="1" applyFill="1" applyAlignment="1">
      <alignment horizontal="center" vertical="center" wrapText="1"/>
    </xf>
    <xf numFmtId="183" fontId="39" fillId="0" borderId="0" xfId="0" applyNumberFormat="1" applyFont="1" applyFill="1" applyAlignment="1">
      <alignment horizontal="left" vertical="center" wrapText="1"/>
    </xf>
    <xf numFmtId="0" fontId="25" fillId="0" borderId="1" xfId="0" applyFont="1" applyBorder="1" applyAlignment="1">
      <alignment horizontal="center" vertical="center"/>
    </xf>
    <xf numFmtId="0" fontId="0" fillId="0" borderId="1" xfId="0" applyFont="1" applyBorder="1" applyAlignment="1"/>
    <xf numFmtId="0" fontId="6" fillId="0" borderId="1" xfId="0" applyFont="1" applyBorder="1" applyAlignment="1">
      <alignment horizontal="center" vertical="center"/>
    </xf>
    <xf numFmtId="0" fontId="37" fillId="2" borderId="0" xfId="0" applyFont="1" applyFill="1" applyBorder="1" applyAlignment="1" applyProtection="1">
      <alignment horizontal="center" vertical="top" wrapText="1"/>
    </xf>
    <xf numFmtId="0" fontId="36" fillId="2" borderId="0" xfId="0" applyFont="1" applyFill="1" applyBorder="1" applyAlignment="1" applyProtection="1">
      <alignment horizontal="left" vertical="center" wrapText="1"/>
    </xf>
    <xf numFmtId="0" fontId="35" fillId="2" borderId="13" xfId="0" applyFont="1" applyFill="1" applyBorder="1" applyAlignment="1" applyProtection="1">
      <alignment horizontal="center" vertical="center" wrapText="1"/>
    </xf>
    <xf numFmtId="0" fontId="36" fillId="2" borderId="13" xfId="0" applyFont="1" applyFill="1" applyBorder="1" applyAlignment="1" applyProtection="1">
      <alignment horizontal="left" vertical="center" wrapText="1"/>
    </xf>
    <xf numFmtId="0" fontId="36" fillId="2" borderId="0" xfId="0" applyFont="1" applyFill="1" applyBorder="1" applyAlignment="1" applyProtection="1">
      <alignment horizontal="left" vertical="top" wrapText="1"/>
    </xf>
    <xf numFmtId="0" fontId="18" fillId="2" borderId="0" xfId="0" applyFont="1" applyFill="1" applyBorder="1" applyAlignment="1" applyProtection="1">
      <alignment horizontal="left" wrapText="1"/>
    </xf>
    <xf numFmtId="0" fontId="18" fillId="2" borderId="0" xfId="0" applyFont="1" applyFill="1" applyBorder="1" applyAlignment="1" applyProtection="1">
      <alignment horizontal="center" vertical="top" wrapText="1"/>
    </xf>
    <xf numFmtId="0" fontId="19" fillId="2" borderId="30" xfId="0" applyFont="1" applyFill="1" applyBorder="1" applyAlignment="1" applyProtection="1">
      <alignment horizontal="left" vertical="center" wrapText="1"/>
    </xf>
    <xf numFmtId="0" fontId="20" fillId="2" borderId="7" xfId="0" applyFont="1" applyFill="1" applyBorder="1" applyAlignment="1" applyProtection="1">
      <alignment horizontal="center" vertical="center" wrapText="1"/>
    </xf>
    <xf numFmtId="0" fontId="19" fillId="2" borderId="11" xfId="0" applyFont="1" applyFill="1" applyBorder="1" applyAlignment="1" applyProtection="1">
      <alignment horizontal="center" vertical="center" wrapText="1"/>
    </xf>
    <xf numFmtId="0" fontId="33" fillId="2" borderId="0" xfId="0" applyFont="1" applyFill="1" applyBorder="1" applyAlignment="1" applyProtection="1">
      <alignment horizontal="left" wrapText="1"/>
    </xf>
    <xf numFmtId="0" fontId="33" fillId="2" borderId="0" xfId="0" applyFont="1" applyFill="1" applyBorder="1" applyAlignment="1" applyProtection="1">
      <alignment horizontal="center" vertical="top" wrapText="1"/>
    </xf>
    <xf numFmtId="0" fontId="36" fillId="2" borderId="0" xfId="0" applyFont="1" applyFill="1" applyAlignment="1" applyProtection="1">
      <alignment horizontal="left" vertical="center" wrapText="1"/>
    </xf>
    <xf numFmtId="0" fontId="34" fillId="2" borderId="7" xfId="0" applyFont="1" applyFill="1" applyBorder="1" applyAlignment="1" applyProtection="1">
      <alignment horizontal="center" vertical="center" wrapText="1"/>
    </xf>
    <xf numFmtId="0" fontId="36" fillId="2" borderId="11" xfId="0" applyFont="1" applyFill="1" applyBorder="1" applyAlignment="1" applyProtection="1">
      <alignment horizontal="center" vertical="center" wrapText="1"/>
    </xf>
    <xf numFmtId="0" fontId="19" fillId="2" borderId="0" xfId="0" applyFont="1" applyFill="1" applyBorder="1" applyAlignment="1" applyProtection="1">
      <alignment horizontal="left" vertical="center" wrapText="1"/>
    </xf>
    <xf numFmtId="0" fontId="20" fillId="2" borderId="20"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wrapText="1"/>
    </xf>
    <xf numFmtId="0" fontId="19" fillId="2" borderId="24" xfId="0" applyFont="1" applyFill="1" applyBorder="1" applyAlignment="1" applyProtection="1">
      <alignment horizontal="center" vertical="center" wrapText="1"/>
    </xf>
    <xf numFmtId="0" fontId="19" fillId="2" borderId="25" xfId="0" applyFont="1" applyFill="1" applyBorder="1" applyAlignment="1" applyProtection="1">
      <alignment horizontal="center" vertical="center" wrapText="1"/>
    </xf>
    <xf numFmtId="0" fontId="19" fillId="2" borderId="26" xfId="0" applyFont="1" applyFill="1" applyBorder="1" applyAlignment="1" applyProtection="1">
      <alignment horizontal="center" vertical="center" wrapText="1"/>
    </xf>
    <xf numFmtId="0" fontId="31" fillId="3" borderId="0" xfId="0" applyFont="1" applyFill="1" applyAlignment="1">
      <alignment horizontal="center" vertical="center" wrapText="1"/>
    </xf>
    <xf numFmtId="0" fontId="32" fillId="3" borderId="0" xfId="0" applyFont="1" applyFill="1" applyAlignment="1">
      <alignment horizontal="left" vertical="center" wrapText="1"/>
    </xf>
    <xf numFmtId="0" fontId="32" fillId="3" borderId="13" xfId="0" applyFont="1" applyFill="1" applyBorder="1" applyAlignment="1">
      <alignment horizontal="center" vertical="center"/>
    </xf>
    <xf numFmtId="0" fontId="32" fillId="3" borderId="13" xfId="0" applyFont="1" applyFill="1" applyBorder="1" applyAlignment="1">
      <alignment horizontal="center" vertical="center" wrapText="1"/>
    </xf>
    <xf numFmtId="0" fontId="25" fillId="0" borderId="0" xfId="3" applyFont="1" applyFill="1" applyAlignment="1">
      <alignment horizontal="left" vertical="center" wrapText="1"/>
    </xf>
    <xf numFmtId="0" fontId="6" fillId="0" borderId="14" xfId="3" applyFont="1" applyFill="1" applyBorder="1" applyAlignment="1">
      <alignment horizontal="center" vertical="center"/>
    </xf>
    <xf numFmtId="0" fontId="6" fillId="0" borderId="15" xfId="3" applyFont="1" applyFill="1" applyBorder="1" applyAlignment="1">
      <alignment horizontal="center" vertical="center"/>
    </xf>
    <xf numFmtId="0" fontId="6" fillId="0" borderId="13" xfId="0" applyFont="1" applyFill="1" applyBorder="1" applyAlignment="1">
      <alignment horizontal="center" vertical="center"/>
    </xf>
    <xf numFmtId="0" fontId="28"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2" xfId="3" applyFont="1" applyFill="1" applyBorder="1" applyAlignment="1">
      <alignment horizontal="center" vertical="center" wrapText="1"/>
    </xf>
    <xf numFmtId="0" fontId="6" fillId="0" borderId="18" xfId="3" applyFont="1" applyFill="1" applyBorder="1" applyAlignment="1">
      <alignment horizontal="center" vertical="center" wrapText="1"/>
    </xf>
    <xf numFmtId="0" fontId="6" fillId="0" borderId="16" xfId="3" applyFont="1" applyFill="1" applyBorder="1" applyAlignment="1">
      <alignment horizontal="center" vertical="center" wrapText="1"/>
    </xf>
    <xf numFmtId="0" fontId="6" fillId="0" borderId="13" xfId="3" applyFont="1" applyFill="1" applyBorder="1" applyAlignment="1">
      <alignment horizontal="center" vertical="center" wrapText="1"/>
    </xf>
    <xf numFmtId="0" fontId="6" fillId="0" borderId="12" xfId="3" applyFont="1" applyFill="1" applyBorder="1" applyAlignment="1">
      <alignment horizontal="center" vertical="center"/>
    </xf>
    <xf numFmtId="0" fontId="6" fillId="0" borderId="18" xfId="3" applyFont="1" applyFill="1" applyBorder="1" applyAlignment="1">
      <alignment horizontal="center" vertical="center"/>
    </xf>
    <xf numFmtId="0" fontId="6" fillId="0" borderId="16" xfId="3" applyFont="1" applyFill="1" applyBorder="1" applyAlignment="1">
      <alignment horizontal="center" vertical="center"/>
    </xf>
    <xf numFmtId="0" fontId="24" fillId="0" borderId="0" xfId="3" applyFont="1" applyFill="1" applyAlignment="1">
      <alignment horizontal="center" vertical="center" wrapText="1"/>
    </xf>
    <xf numFmtId="4" fontId="24" fillId="0" borderId="0" xfId="3" applyNumberFormat="1" applyFont="1" applyFill="1" applyAlignment="1">
      <alignment horizontal="center" vertical="center" wrapText="1"/>
    </xf>
    <xf numFmtId="0" fontId="25" fillId="3" borderId="0" xfId="0" applyFont="1" applyFill="1" applyAlignment="1">
      <alignment horizontal="left" vertical="center" wrapText="1"/>
    </xf>
    <xf numFmtId="0" fontId="6" fillId="3" borderId="14"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13" xfId="0" applyFont="1" applyFill="1" applyBorder="1" applyAlignment="1">
      <alignment horizontal="center" vertical="center"/>
    </xf>
    <xf numFmtId="0" fontId="26" fillId="3" borderId="13" xfId="0" applyFont="1" applyFill="1" applyBorder="1" applyAlignment="1">
      <alignment horizontal="center" vertical="center"/>
    </xf>
    <xf numFmtId="0" fontId="6" fillId="3" borderId="12"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24" fillId="3" borderId="0" xfId="0" applyFont="1" applyFill="1" applyAlignment="1">
      <alignment horizontal="center" vertical="center" wrapText="1"/>
    </xf>
    <xf numFmtId="180" fontId="6" fillId="3" borderId="14" xfId="0" applyNumberFormat="1" applyFont="1" applyFill="1" applyBorder="1" applyAlignment="1">
      <alignment horizontal="center" vertical="center"/>
    </xf>
    <xf numFmtId="180" fontId="6" fillId="3" borderId="15" xfId="0" applyNumberFormat="1" applyFont="1" applyFill="1" applyBorder="1" applyAlignment="1">
      <alignment horizontal="center" vertical="center"/>
    </xf>
    <xf numFmtId="180" fontId="6" fillId="3" borderId="17" xfId="0" applyNumberFormat="1" applyFont="1" applyFill="1" applyBorder="1" applyAlignment="1">
      <alignment horizontal="center" vertical="center"/>
    </xf>
    <xf numFmtId="180" fontId="6" fillId="3" borderId="13" xfId="0" applyNumberFormat="1" applyFont="1" applyFill="1" applyBorder="1" applyAlignment="1">
      <alignment horizontal="center" vertical="center"/>
    </xf>
    <xf numFmtId="180" fontId="6" fillId="3" borderId="13" xfId="0" applyNumberFormat="1" applyFont="1" applyFill="1" applyBorder="1" applyAlignment="1">
      <alignment horizontal="center" vertical="center" wrapText="1"/>
    </xf>
    <xf numFmtId="0" fontId="6" fillId="3" borderId="12" xfId="0" applyFont="1" applyFill="1" applyBorder="1" applyAlignment="1">
      <alignment horizontal="center" vertical="center"/>
    </xf>
    <xf numFmtId="0" fontId="6" fillId="3" borderId="18" xfId="0" applyFont="1" applyFill="1" applyBorder="1" applyAlignment="1">
      <alignment horizontal="center" vertical="center"/>
    </xf>
    <xf numFmtId="0" fontId="6" fillId="3" borderId="16" xfId="0" applyFont="1" applyFill="1" applyBorder="1" applyAlignment="1">
      <alignment horizontal="center" vertical="center"/>
    </xf>
    <xf numFmtId="180" fontId="24" fillId="3" borderId="0" xfId="0" applyNumberFormat="1" applyFont="1" applyFill="1" applyAlignment="1">
      <alignment horizontal="center" vertical="center" wrapText="1"/>
    </xf>
    <xf numFmtId="0" fontId="23" fillId="3" borderId="0" xfId="0" applyFont="1" applyFill="1" applyAlignment="1">
      <alignment horizontal="left" vertical="center" wrapText="1"/>
    </xf>
    <xf numFmtId="0" fontId="6" fillId="3" borderId="14"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7" xfId="0" applyFont="1" applyFill="1" applyBorder="1" applyAlignment="1">
      <alignment horizontal="center" vertical="center" wrapText="1"/>
    </xf>
    <xf numFmtId="4" fontId="6" fillId="3" borderId="13" xfId="0" applyNumberFormat="1" applyFont="1" applyFill="1" applyBorder="1" applyAlignment="1">
      <alignment horizontal="center" vertical="center"/>
    </xf>
    <xf numFmtId="4" fontId="6" fillId="3" borderId="14" xfId="0" applyNumberFormat="1" applyFont="1" applyFill="1" applyBorder="1" applyAlignment="1">
      <alignment horizontal="center" vertical="center"/>
    </xf>
    <xf numFmtId="0" fontId="6" fillId="3" borderId="14" xfId="0" applyFont="1" applyFill="1" applyBorder="1" applyAlignment="1">
      <alignment horizontal="left" vertical="center"/>
    </xf>
    <xf numFmtId="0" fontId="6" fillId="3" borderId="17" xfId="0" applyFont="1" applyFill="1" applyBorder="1" applyAlignment="1">
      <alignment horizontal="left" vertical="center" wrapText="1"/>
    </xf>
    <xf numFmtId="0" fontId="3" fillId="3" borderId="12"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25" fillId="0" borderId="0" xfId="0" applyFont="1" applyFill="1" applyAlignment="1">
      <alignment horizontal="left" vertical="center"/>
    </xf>
    <xf numFmtId="0" fontId="6" fillId="0" borderId="15" xfId="0" applyFont="1" applyFill="1" applyBorder="1" applyAlignment="1">
      <alignment horizontal="center" vertical="center"/>
    </xf>
    <xf numFmtId="4" fontId="6" fillId="0" borderId="14" xfId="0" applyNumberFormat="1" applyFont="1" applyFill="1" applyBorder="1" applyAlignment="1">
      <alignment horizontal="center" vertical="center"/>
    </xf>
    <xf numFmtId="4" fontId="6" fillId="0" borderId="17" xfId="0" applyNumberFormat="1" applyFont="1" applyFill="1" applyBorder="1" applyAlignment="1">
      <alignment horizontal="center" vertical="center"/>
    </xf>
    <xf numFmtId="4" fontId="26" fillId="0" borderId="14" xfId="0" applyNumberFormat="1" applyFont="1" applyFill="1" applyBorder="1" applyAlignment="1">
      <alignment horizontal="center" vertical="center"/>
    </xf>
    <xf numFmtId="4" fontId="26" fillId="0" borderId="15" xfId="0" applyNumberFormat="1" applyFont="1" applyFill="1" applyBorder="1" applyAlignment="1">
      <alignment horizontal="center" vertical="center"/>
    </xf>
    <xf numFmtId="0" fontId="6" fillId="0" borderId="12"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8" xfId="0" applyFont="1" applyFill="1" applyBorder="1" applyAlignment="1">
      <alignment horizontal="center" vertical="center"/>
    </xf>
    <xf numFmtId="0" fontId="24" fillId="0" borderId="0" xfId="0" applyFont="1" applyFill="1" applyAlignment="1">
      <alignment horizontal="center" vertical="center" wrapText="1"/>
    </xf>
    <xf numFmtId="0" fontId="1" fillId="0" borderId="0" xfId="0" applyFont="1" applyAlignment="1">
      <alignment horizontal="center" vertical="center" wrapText="1"/>
    </xf>
    <xf numFmtId="0" fontId="0" fillId="0" borderId="0" xfId="0" applyFont="1">
      <alignment vertical="center"/>
    </xf>
    <xf numFmtId="0" fontId="14" fillId="0" borderId="0" xfId="0" applyFont="1" applyAlignment="1">
      <alignment vertical="center" wrapText="1"/>
    </xf>
    <xf numFmtId="0" fontId="14" fillId="0" borderId="0" xfId="0" applyFont="1" applyAlignment="1">
      <alignment horizontal="right" vertical="center" wrapText="1"/>
    </xf>
    <xf numFmtId="0" fontId="6" fillId="0" borderId="1" xfId="0" applyFont="1" applyBorder="1" applyAlignment="1">
      <alignment horizontal="center" vertical="center" wrapText="1"/>
    </xf>
    <xf numFmtId="0" fontId="15" fillId="0" borderId="3" xfId="0" applyFont="1" applyBorder="1" applyAlignment="1">
      <alignment vertical="center" wrapText="1"/>
    </xf>
    <xf numFmtId="0" fontId="0" fillId="0" borderId="3" xfId="0" applyFont="1" applyBorder="1" applyAlignment="1"/>
    <xf numFmtId="182" fontId="15" fillId="0" borderId="3" xfId="0" applyNumberFormat="1" applyFont="1" applyBorder="1" applyAlignment="1">
      <alignment horizontal="right" vertical="center" wrapText="1"/>
    </xf>
    <xf numFmtId="0" fontId="15" fillId="0" borderId="0" xfId="0" applyFont="1" applyAlignment="1">
      <alignment horizontal="left" vertical="top" wrapText="1"/>
    </xf>
    <xf numFmtId="180" fontId="2" fillId="0" borderId="1" xfId="0" applyNumberFormat="1" applyFont="1" applyBorder="1" applyAlignment="1">
      <alignment horizontal="center" vertical="center" wrapText="1"/>
    </xf>
    <xf numFmtId="0" fontId="4" fillId="0" borderId="1" xfId="0" applyFont="1" applyBorder="1">
      <alignment vertical="center"/>
    </xf>
    <xf numFmtId="0" fontId="12" fillId="0" borderId="1" xfId="0" applyFont="1" applyBorder="1" applyAlignment="1">
      <alignment horizontal="center" vertical="center" wrapText="1"/>
    </xf>
    <xf numFmtId="0" fontId="2" fillId="0" borderId="1" xfId="0" applyFont="1" applyBorder="1" applyAlignment="1">
      <alignment horizontal="center" vertical="center" wrapText="1"/>
    </xf>
    <xf numFmtId="180" fontId="2" fillId="0" borderId="2" xfId="0" applyNumberFormat="1" applyFont="1" applyBorder="1" applyAlignment="1">
      <alignment horizontal="center" vertical="center" wrapText="1"/>
    </xf>
    <xf numFmtId="180" fontId="3" fillId="0" borderId="2" xfId="0" applyNumberFormat="1" applyFont="1" applyBorder="1" applyAlignment="1">
      <alignment horizontal="center" vertical="center" wrapText="1"/>
    </xf>
    <xf numFmtId="0" fontId="6" fillId="0" borderId="4" xfId="0" applyFont="1" applyBorder="1" applyAlignment="1">
      <alignment horizontal="center" vertical="center"/>
    </xf>
    <xf numFmtId="0" fontId="7" fillId="0" borderId="5" xfId="0" applyFont="1" applyBorder="1" applyAlignment="1">
      <alignment horizontal="center" vertical="center"/>
    </xf>
  </cellXfs>
  <cellStyles count="4">
    <cellStyle name="常规" xfId="0" builtinId="0"/>
    <cellStyle name="常规 2" xfId="2"/>
    <cellStyle name="常规 2 74" xfId="1"/>
    <cellStyle name="常规 3" xfId="3"/>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建设项目招标控制价汇总表"/>
  <dimension ref="A1:V17"/>
  <sheetViews>
    <sheetView view="pageBreakPreview" zoomScale="145" zoomScaleNormal="115" workbookViewId="0">
      <selection activeCell="B4" sqref="B4"/>
    </sheetView>
  </sheetViews>
  <sheetFormatPr defaultColWidth="9.1796875" defaultRowHeight="12.5"/>
  <cols>
    <col min="1" max="1" width="11.453125" style="246" customWidth="1"/>
    <col min="2" max="2" width="45.453125" style="246" customWidth="1"/>
    <col min="3" max="3" width="17.54296875" style="247" customWidth="1"/>
    <col min="4" max="4" width="25.54296875" style="246" customWidth="1"/>
    <col min="5" max="5" width="13.1796875" style="246" hidden="1"/>
    <col min="6" max="7" width="9.1796875" style="246"/>
    <col min="8" max="8" width="12.81640625" style="246"/>
    <col min="9" max="9" width="23.26953125" style="246" customWidth="1"/>
    <col min="10" max="11" width="9.1796875" style="246"/>
    <col min="12" max="12" width="10.54296875" style="246"/>
    <col min="13" max="14" width="9.1796875" style="246"/>
    <col min="15" max="15" width="10.54296875" style="246"/>
    <col min="16" max="22" width="9.1796875" style="246"/>
  </cols>
  <sheetData>
    <row r="1" spans="1:9" s="246" customFormat="1" ht="30" customHeight="1">
      <c r="A1" s="255" t="s">
        <v>0</v>
      </c>
      <c r="B1" s="255"/>
      <c r="C1" s="256"/>
      <c r="D1" s="255"/>
    </row>
    <row r="2" spans="1:9" s="246" customFormat="1" ht="26.25" customHeight="1">
      <c r="A2" s="257" t="s">
        <v>1</v>
      </c>
      <c r="B2" s="257"/>
      <c r="C2" s="258"/>
      <c r="D2" s="257"/>
    </row>
    <row r="3" spans="1:9" s="246" customFormat="1" ht="25.5" customHeight="1">
      <c r="A3" s="248" t="s">
        <v>2</v>
      </c>
      <c r="B3" s="248" t="s">
        <v>3</v>
      </c>
      <c r="C3" s="249" t="s">
        <v>4</v>
      </c>
      <c r="D3" s="248" t="s">
        <v>5</v>
      </c>
    </row>
    <row r="4" spans="1:9" s="246" customFormat="1" ht="36" customHeight="1">
      <c r="A4" s="250">
        <v>1</v>
      </c>
      <c r="B4" s="251" t="s">
        <v>6</v>
      </c>
      <c r="C4" s="252">
        <f>SUM(C5:C9)</f>
        <v>445465032.14000005</v>
      </c>
      <c r="D4" s="250"/>
    </row>
    <row r="5" spans="1:9" s="246" customFormat="1" ht="63" customHeight="1">
      <c r="A5" s="250">
        <v>1.1000000000000001</v>
      </c>
      <c r="B5" s="251" t="s">
        <v>7</v>
      </c>
      <c r="C5" s="252">
        <f>'主体工程-总预算表(单位元)'!I5</f>
        <v>388638460.79000002</v>
      </c>
      <c r="D5" s="251" t="s">
        <v>8</v>
      </c>
    </row>
    <row r="6" spans="1:9" s="246" customFormat="1" ht="71" customHeight="1">
      <c r="A6" s="250">
        <v>1.2</v>
      </c>
      <c r="B6" s="251" t="s">
        <v>9</v>
      </c>
      <c r="C6" s="252">
        <f>'主体工程-总预算表(单位元)'!I12</f>
        <v>20362653.609999999</v>
      </c>
      <c r="D6" s="251" t="s">
        <v>10</v>
      </c>
    </row>
    <row r="7" spans="1:9" s="246" customFormat="1" ht="48" customHeight="1">
      <c r="A7" s="250">
        <v>1.3</v>
      </c>
      <c r="B7" s="251" t="s">
        <v>11</v>
      </c>
      <c r="C7" s="252">
        <f>'主体工程-总预算表(单位元)'!I16</f>
        <v>9259112.25</v>
      </c>
      <c r="D7" s="251" t="s">
        <v>12</v>
      </c>
    </row>
    <row r="8" spans="1:9" s="246" customFormat="1" ht="51" customHeight="1">
      <c r="A8" s="250">
        <v>1.4</v>
      </c>
      <c r="B8" s="251" t="s">
        <v>13</v>
      </c>
      <c r="C8" s="252">
        <f>'主体工程-总预算表(单位元)'!I20</f>
        <v>26447306.57</v>
      </c>
      <c r="D8" s="253" t="s">
        <v>14</v>
      </c>
    </row>
    <row r="9" spans="1:9" s="246" customFormat="1" ht="46" customHeight="1">
      <c r="A9" s="250">
        <v>1.5</v>
      </c>
      <c r="B9" s="251" t="s">
        <v>15</v>
      </c>
      <c r="C9" s="252">
        <f>'主体工程-爆破工程专项费（独立费）'!E10</f>
        <v>757498.92</v>
      </c>
      <c r="D9" s="253" t="s">
        <v>14</v>
      </c>
    </row>
    <row r="10" spans="1:9" s="246" customFormat="1" ht="51" customHeight="1">
      <c r="A10" s="250" t="s">
        <v>16</v>
      </c>
      <c r="B10" s="251" t="s">
        <v>17</v>
      </c>
      <c r="C10" s="252">
        <f>'主体工程-总预算表(单位元)'!I27</f>
        <v>8859765.7699999996</v>
      </c>
      <c r="D10" s="253" t="s">
        <v>18</v>
      </c>
    </row>
    <row r="11" spans="1:9" s="246" customFormat="1" ht="32" customHeight="1">
      <c r="A11" s="250"/>
      <c r="B11" s="251" t="s">
        <v>19</v>
      </c>
      <c r="C11" s="252">
        <f>'【01-1表】全标段工程量清单汇总表-路桥工程'!H44</f>
        <v>112465812</v>
      </c>
      <c r="D11" s="251" t="s">
        <v>20</v>
      </c>
    </row>
    <row r="12" spans="1:9" s="246" customFormat="1" ht="48" customHeight="1">
      <c r="A12" s="250"/>
      <c r="B12" s="251" t="s">
        <v>21</v>
      </c>
      <c r="C12" s="252">
        <f>'路桥工程-上坝道路桥'!G8+'路桥工程-淹迁道路桥'!G8+'路桥工程-小海河堤顶道路改扩'!G8+'路桥工程-上坝道路（S1）'!G8+'路桥工程-新建上坝道路（S2）'!G8+'路桥工程-左岸淹迁道路（A）'!G8+'路桥工程-右岸淹迁道路（B）'!G8+'路桥工程-进站道路硬化'!G8</f>
        <v>1661320</v>
      </c>
      <c r="D12" s="253" t="s">
        <v>18</v>
      </c>
    </row>
    <row r="13" spans="1:9" s="246" customFormat="1" ht="122" customHeight="1">
      <c r="A13" s="250"/>
      <c r="B13" s="251" t="s">
        <v>22</v>
      </c>
      <c r="C13" s="252" t="str">
        <f>'【01-1表】全标段工程量清单汇总表-路桥工程'!H43</f>
        <v>3275702</v>
      </c>
      <c r="D13" s="253" t="s">
        <v>23</v>
      </c>
      <c r="I13" s="254"/>
    </row>
    <row r="14" spans="1:9" s="246" customFormat="1" ht="46" customHeight="1">
      <c r="A14" s="250">
        <v>2</v>
      </c>
      <c r="B14" s="251" t="s">
        <v>24</v>
      </c>
      <c r="C14" s="252">
        <f>水保工程招标控制价总表!I22</f>
        <v>8256548.8200000003</v>
      </c>
      <c r="D14" s="251" t="s">
        <v>12</v>
      </c>
    </row>
    <row r="15" spans="1:9" s="246" customFormat="1" ht="30" customHeight="1">
      <c r="A15" s="250">
        <v>3</v>
      </c>
      <c r="B15" s="251" t="s">
        <v>25</v>
      </c>
      <c r="C15" s="252">
        <f>环境保护工程招标控制价!I227</f>
        <v>26954319.039999999</v>
      </c>
      <c r="D15" s="251" t="s">
        <v>20</v>
      </c>
    </row>
    <row r="16" spans="1:9" s="246" customFormat="1" ht="49" customHeight="1">
      <c r="A16" s="250">
        <v>4</v>
      </c>
      <c r="B16" s="251" t="s">
        <v>26</v>
      </c>
      <c r="C16" s="252">
        <f>300*10000</f>
        <v>3000000</v>
      </c>
      <c r="D16" s="253" t="s">
        <v>14</v>
      </c>
    </row>
    <row r="17" spans="1:12" s="246" customFormat="1" ht="36" customHeight="1">
      <c r="A17" s="250">
        <v>5</v>
      </c>
      <c r="B17" s="251" t="s">
        <v>27</v>
      </c>
      <c r="C17" s="252">
        <f>C4+C14+C15+C16</f>
        <v>483675900.00000006</v>
      </c>
      <c r="D17" s="250" t="s">
        <v>28</v>
      </c>
      <c r="E17" s="246" t="e">
        <v>#REF!</v>
      </c>
      <c r="L17" s="246">
        <v>483675900</v>
      </c>
    </row>
  </sheetData>
  <mergeCells count="2">
    <mergeCell ref="A1:D1"/>
    <mergeCell ref="A2:D2"/>
  </mergeCells>
  <phoneticPr fontId="59" type="noConversion"/>
  <pageMargins left="0.75" right="0.75" top="1" bottom="1" header="0.5" footer="0.5"/>
  <pageSetup paperSize="9" scale="8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BreakPreview" zoomScale="115" zoomScaleNormal="145" workbookViewId="0">
      <selection activeCell="C1" sqref="C1"/>
    </sheetView>
  </sheetViews>
  <sheetFormatPr defaultColWidth="8.90625" defaultRowHeight="12.5"/>
  <cols>
    <col min="1" max="1" width="11.72656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8.90625" style="68"/>
  </cols>
  <sheetData>
    <row r="1" spans="1:8" ht="42" customHeight="1">
      <c r="A1" s="69"/>
      <c r="B1" s="69"/>
      <c r="C1" s="69"/>
      <c r="D1" s="69"/>
      <c r="E1" s="69"/>
      <c r="F1" s="69"/>
      <c r="G1" s="69"/>
      <c r="H1" s="69"/>
    </row>
    <row r="2" spans="1:8" ht="33" customHeight="1">
      <c r="A2" s="69"/>
      <c r="B2" s="289" t="s">
        <v>880</v>
      </c>
      <c r="C2" s="289"/>
      <c r="D2" s="289"/>
      <c r="E2" s="289"/>
      <c r="F2" s="289"/>
      <c r="G2" s="289"/>
      <c r="H2" s="69"/>
    </row>
    <row r="3" spans="1:8" ht="33" customHeight="1">
      <c r="A3" s="69"/>
      <c r="B3" s="290" t="s">
        <v>881</v>
      </c>
      <c r="C3" s="290"/>
      <c r="D3" s="290"/>
      <c r="E3" s="290"/>
      <c r="F3" s="290"/>
      <c r="G3" s="290"/>
      <c r="H3" s="69"/>
    </row>
    <row r="4" spans="1:8" ht="25" customHeight="1">
      <c r="A4" s="69"/>
      <c r="B4" s="291" t="s">
        <v>1225</v>
      </c>
      <c r="C4" s="291"/>
      <c r="D4" s="291"/>
      <c r="E4" s="291"/>
      <c r="F4" s="291"/>
      <c r="G4" s="291"/>
      <c r="H4" s="69"/>
    </row>
    <row r="5" spans="1:8" ht="22" customHeight="1">
      <c r="A5" s="69"/>
      <c r="B5" s="292" t="s">
        <v>796</v>
      </c>
      <c r="C5" s="292"/>
      <c r="D5" s="292"/>
      <c r="E5" s="292"/>
      <c r="F5" s="292"/>
      <c r="G5" s="292"/>
      <c r="H5" s="69"/>
    </row>
    <row r="6" spans="1:8" ht="17" customHeight="1">
      <c r="A6" s="69"/>
      <c r="B6" s="173" t="s">
        <v>883</v>
      </c>
      <c r="C6" s="174" t="s">
        <v>884</v>
      </c>
      <c r="D6" s="174" t="s">
        <v>99</v>
      </c>
      <c r="E6" s="174" t="s">
        <v>100</v>
      </c>
      <c r="F6" s="174" t="s">
        <v>885</v>
      </c>
      <c r="G6" s="175" t="s">
        <v>886</v>
      </c>
      <c r="H6" s="69"/>
    </row>
    <row r="7" spans="1:8" ht="15" customHeight="1">
      <c r="A7" s="69"/>
      <c r="B7" s="176" t="s">
        <v>887</v>
      </c>
      <c r="C7" s="177" t="s">
        <v>888</v>
      </c>
      <c r="D7" s="178"/>
      <c r="E7" s="76"/>
      <c r="F7" s="76"/>
      <c r="G7" s="77"/>
      <c r="H7" s="69"/>
    </row>
    <row r="8" spans="1:8" ht="15" customHeight="1">
      <c r="A8" s="69"/>
      <c r="B8" s="176" t="s">
        <v>889</v>
      </c>
      <c r="C8" s="177" t="s">
        <v>890</v>
      </c>
      <c r="D8" s="178" t="s">
        <v>891</v>
      </c>
      <c r="E8" s="76"/>
      <c r="F8" s="76"/>
      <c r="G8" s="77" t="s">
        <v>798</v>
      </c>
      <c r="H8" s="69"/>
    </row>
    <row r="9" spans="1:8" ht="409.5" customHeight="1">
      <c r="A9" s="69"/>
      <c r="B9" s="176"/>
      <c r="C9" s="177"/>
      <c r="D9" s="178"/>
      <c r="E9" s="76"/>
      <c r="F9" s="76"/>
      <c r="G9" s="77"/>
      <c r="H9" s="69"/>
    </row>
    <row r="10" spans="1:8" ht="15" customHeight="1">
      <c r="A10" s="69"/>
      <c r="B10" s="293" t="s">
        <v>1226</v>
      </c>
      <c r="C10" s="293"/>
      <c r="D10" s="293"/>
      <c r="E10" s="293"/>
      <c r="F10" s="293"/>
      <c r="G10" s="293"/>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9" t="s">
        <v>880</v>
      </c>
      <c r="C13" s="289"/>
      <c r="D13" s="289"/>
      <c r="E13" s="289"/>
      <c r="F13" s="289"/>
      <c r="G13" s="289"/>
      <c r="H13" s="69"/>
    </row>
    <row r="14" spans="1:8" ht="33" customHeight="1">
      <c r="A14" s="69"/>
      <c r="B14" s="290" t="s">
        <v>881</v>
      </c>
      <c r="C14" s="290"/>
      <c r="D14" s="290"/>
      <c r="E14" s="290"/>
      <c r="F14" s="290"/>
      <c r="G14" s="290"/>
      <c r="H14" s="69"/>
    </row>
    <row r="15" spans="1:8" ht="25" customHeight="1">
      <c r="A15" s="69"/>
      <c r="B15" s="291" t="s">
        <v>1225</v>
      </c>
      <c r="C15" s="291"/>
      <c r="D15" s="291"/>
      <c r="E15" s="291"/>
      <c r="F15" s="291"/>
      <c r="G15" s="291"/>
      <c r="H15" s="69"/>
    </row>
    <row r="16" spans="1:8" ht="22" customHeight="1">
      <c r="A16" s="69"/>
      <c r="B16" s="292" t="s">
        <v>802</v>
      </c>
      <c r="C16" s="292"/>
      <c r="D16" s="292"/>
      <c r="E16" s="292"/>
      <c r="F16" s="292"/>
      <c r="G16" s="292"/>
      <c r="H16" s="69"/>
    </row>
    <row r="17" spans="1:8" ht="17" customHeight="1">
      <c r="A17" s="69"/>
      <c r="B17" s="173" t="s">
        <v>883</v>
      </c>
      <c r="C17" s="174" t="s">
        <v>884</v>
      </c>
      <c r="D17" s="174" t="s">
        <v>99</v>
      </c>
      <c r="E17" s="174" t="s">
        <v>100</v>
      </c>
      <c r="F17" s="174" t="s">
        <v>885</v>
      </c>
      <c r="G17" s="175" t="s">
        <v>886</v>
      </c>
      <c r="H17" s="69"/>
    </row>
    <row r="18" spans="1:8" ht="15" customHeight="1">
      <c r="A18" s="69"/>
      <c r="B18" s="176" t="s">
        <v>1227</v>
      </c>
      <c r="C18" s="177" t="s">
        <v>1228</v>
      </c>
      <c r="D18" s="178"/>
      <c r="E18" s="76"/>
      <c r="F18" s="76"/>
      <c r="G18" s="77"/>
      <c r="H18" s="69"/>
    </row>
    <row r="19" spans="1:8" ht="15" customHeight="1">
      <c r="A19" s="69"/>
      <c r="B19" s="176" t="s">
        <v>1229</v>
      </c>
      <c r="C19" s="177" t="s">
        <v>1230</v>
      </c>
      <c r="D19" s="178"/>
      <c r="E19" s="76"/>
      <c r="F19" s="76"/>
      <c r="G19" s="77"/>
      <c r="H19" s="69"/>
    </row>
    <row r="20" spans="1:8" ht="15" customHeight="1">
      <c r="A20" s="69"/>
      <c r="B20" s="176" t="s">
        <v>920</v>
      </c>
      <c r="C20" s="177" t="s">
        <v>1231</v>
      </c>
      <c r="D20" s="178" t="s">
        <v>104</v>
      </c>
      <c r="E20" s="76" t="s">
        <v>1232</v>
      </c>
      <c r="F20" s="76" t="s">
        <v>1233</v>
      </c>
      <c r="G20" s="77" t="s">
        <v>804</v>
      </c>
      <c r="H20" s="69"/>
    </row>
    <row r="21" spans="1:8" ht="409.5" customHeight="1">
      <c r="A21" s="69"/>
      <c r="B21" s="176"/>
      <c r="C21" s="177"/>
      <c r="D21" s="178"/>
      <c r="E21" s="76"/>
      <c r="F21" s="76"/>
      <c r="G21" s="77"/>
      <c r="H21" s="69"/>
    </row>
    <row r="22" spans="1:8" ht="15" customHeight="1">
      <c r="A22" s="69"/>
      <c r="B22" s="293" t="s">
        <v>1234</v>
      </c>
      <c r="C22" s="293"/>
      <c r="D22" s="293"/>
      <c r="E22" s="293"/>
      <c r="F22" s="293"/>
      <c r="G22" s="293"/>
      <c r="H22" s="69"/>
    </row>
    <row r="23" spans="1:8" ht="47" customHeight="1">
      <c r="A23" s="69"/>
      <c r="B23" s="69"/>
      <c r="C23" s="69"/>
      <c r="D23" s="69"/>
      <c r="E23" s="69"/>
      <c r="F23" s="69"/>
      <c r="G23" s="69"/>
      <c r="H23" s="69"/>
    </row>
    <row r="24" spans="1:8" ht="42" customHeight="1">
      <c r="A24" s="69"/>
      <c r="B24" s="69"/>
      <c r="C24" s="69"/>
      <c r="D24" s="69"/>
      <c r="E24" s="69"/>
      <c r="F24" s="69"/>
      <c r="G24" s="69"/>
      <c r="H24" s="69"/>
    </row>
    <row r="25" spans="1:8" ht="33" customHeight="1">
      <c r="A25" s="69"/>
      <c r="B25" s="289" t="s">
        <v>880</v>
      </c>
      <c r="C25" s="289"/>
      <c r="D25" s="289"/>
      <c r="E25" s="289"/>
      <c r="F25" s="289"/>
      <c r="G25" s="289"/>
      <c r="H25" s="69"/>
    </row>
    <row r="26" spans="1:8" ht="33" customHeight="1">
      <c r="A26" s="69"/>
      <c r="B26" s="290" t="s">
        <v>881</v>
      </c>
      <c r="C26" s="290"/>
      <c r="D26" s="290"/>
      <c r="E26" s="290"/>
      <c r="F26" s="290"/>
      <c r="G26" s="290"/>
      <c r="H26" s="69"/>
    </row>
    <row r="27" spans="1:8" ht="25" customHeight="1">
      <c r="A27" s="69"/>
      <c r="B27" s="291" t="s">
        <v>1225</v>
      </c>
      <c r="C27" s="291"/>
      <c r="D27" s="291"/>
      <c r="E27" s="291"/>
      <c r="F27" s="291"/>
      <c r="G27" s="291"/>
      <c r="H27" s="69"/>
    </row>
    <row r="28" spans="1:8" ht="22" customHeight="1">
      <c r="A28" s="69"/>
      <c r="B28" s="292" t="s">
        <v>808</v>
      </c>
      <c r="C28" s="292"/>
      <c r="D28" s="292"/>
      <c r="E28" s="292"/>
      <c r="F28" s="292"/>
      <c r="G28" s="292"/>
      <c r="H28" s="69"/>
    </row>
    <row r="29" spans="1:8" ht="17" customHeight="1">
      <c r="A29" s="69"/>
      <c r="B29" s="173" t="s">
        <v>883</v>
      </c>
      <c r="C29" s="174" t="s">
        <v>884</v>
      </c>
      <c r="D29" s="174" t="s">
        <v>99</v>
      </c>
      <c r="E29" s="174" t="s">
        <v>100</v>
      </c>
      <c r="F29" s="174" t="s">
        <v>885</v>
      </c>
      <c r="G29" s="175" t="s">
        <v>886</v>
      </c>
      <c r="H29" s="69"/>
    </row>
    <row r="30" spans="1:8" ht="15" customHeight="1">
      <c r="A30" s="69"/>
      <c r="B30" s="176" t="s">
        <v>916</v>
      </c>
      <c r="C30" s="177" t="s">
        <v>917</v>
      </c>
      <c r="D30" s="178"/>
      <c r="E30" s="76"/>
      <c r="F30" s="76"/>
      <c r="G30" s="77"/>
      <c r="H30" s="69"/>
    </row>
    <row r="31" spans="1:8" ht="15" customHeight="1">
      <c r="A31" s="69"/>
      <c r="B31" s="176" t="s">
        <v>1235</v>
      </c>
      <c r="C31" s="177" t="s">
        <v>1236</v>
      </c>
      <c r="D31" s="178"/>
      <c r="E31" s="76"/>
      <c r="F31" s="76"/>
      <c r="G31" s="77"/>
      <c r="H31" s="69"/>
    </row>
    <row r="32" spans="1:8" ht="15" customHeight="1">
      <c r="A32" s="69"/>
      <c r="B32" s="176" t="s">
        <v>920</v>
      </c>
      <c r="C32" s="177" t="s">
        <v>1237</v>
      </c>
      <c r="D32" s="178" t="s">
        <v>122</v>
      </c>
      <c r="E32" s="76" t="s">
        <v>1238</v>
      </c>
      <c r="F32" s="76" t="s">
        <v>1239</v>
      </c>
      <c r="G32" s="77" t="s">
        <v>1240</v>
      </c>
      <c r="H32" s="69"/>
    </row>
    <row r="33" spans="1:8" ht="15" customHeight="1">
      <c r="A33" s="69"/>
      <c r="B33" s="176" t="s">
        <v>1241</v>
      </c>
      <c r="C33" s="177" t="s">
        <v>1242</v>
      </c>
      <c r="D33" s="178"/>
      <c r="E33" s="76"/>
      <c r="F33" s="76"/>
      <c r="G33" s="77"/>
      <c r="H33" s="69"/>
    </row>
    <row r="34" spans="1:8" ht="15" customHeight="1">
      <c r="A34" s="69"/>
      <c r="B34" s="176" t="s">
        <v>1243</v>
      </c>
      <c r="C34" s="177" t="s">
        <v>1242</v>
      </c>
      <c r="D34" s="178"/>
      <c r="E34" s="76"/>
      <c r="F34" s="76"/>
      <c r="G34" s="77"/>
      <c r="H34" s="69"/>
    </row>
    <row r="35" spans="1:8" ht="15" customHeight="1">
      <c r="A35" s="69"/>
      <c r="B35" s="176" t="s">
        <v>920</v>
      </c>
      <c r="C35" s="177" t="s">
        <v>1244</v>
      </c>
      <c r="D35" s="178" t="s">
        <v>122</v>
      </c>
      <c r="E35" s="76" t="s">
        <v>1245</v>
      </c>
      <c r="F35" s="76" t="s">
        <v>1246</v>
      </c>
      <c r="G35" s="77" t="s">
        <v>1247</v>
      </c>
      <c r="H35" s="69"/>
    </row>
    <row r="36" spans="1:8" ht="15" customHeight="1">
      <c r="A36" s="69"/>
      <c r="B36" s="176" t="s">
        <v>1248</v>
      </c>
      <c r="C36" s="177" t="s">
        <v>931</v>
      </c>
      <c r="D36" s="178" t="s">
        <v>1249</v>
      </c>
      <c r="E36" s="76" t="s">
        <v>1250</v>
      </c>
      <c r="F36" s="76" t="s">
        <v>1251</v>
      </c>
      <c r="G36" s="77" t="s">
        <v>1252</v>
      </c>
      <c r="H36" s="69"/>
    </row>
    <row r="37" spans="1:8" ht="409.5" customHeight="1">
      <c r="A37" s="69"/>
      <c r="B37" s="176"/>
      <c r="C37" s="177"/>
      <c r="D37" s="178"/>
      <c r="E37" s="76"/>
      <c r="F37" s="76"/>
      <c r="G37" s="77"/>
      <c r="H37" s="69"/>
    </row>
    <row r="38" spans="1:8" ht="15" customHeight="1">
      <c r="A38" s="69"/>
      <c r="B38" s="293" t="s">
        <v>1253</v>
      </c>
      <c r="C38" s="293"/>
      <c r="D38" s="293"/>
      <c r="E38" s="293"/>
      <c r="F38" s="293"/>
      <c r="G38" s="293"/>
      <c r="H38" s="69"/>
    </row>
    <row r="39" spans="1:8" ht="47" customHeight="1">
      <c r="A39" s="69"/>
      <c r="B39" s="69"/>
      <c r="C39" s="69"/>
      <c r="D39" s="69"/>
      <c r="E39" s="69"/>
      <c r="F39" s="69"/>
      <c r="G39" s="69"/>
      <c r="H39" s="69"/>
    </row>
    <row r="40" spans="1:8" ht="42" customHeight="1">
      <c r="A40" s="69"/>
      <c r="B40" s="69"/>
      <c r="C40" s="69"/>
      <c r="D40" s="69"/>
      <c r="E40" s="69"/>
      <c r="F40" s="69"/>
      <c r="G40" s="69"/>
      <c r="H40" s="69"/>
    </row>
    <row r="41" spans="1:8" ht="33" customHeight="1">
      <c r="A41" s="69"/>
      <c r="B41" s="289" t="s">
        <v>880</v>
      </c>
      <c r="C41" s="289"/>
      <c r="D41" s="289"/>
      <c r="E41" s="289"/>
      <c r="F41" s="289"/>
      <c r="G41" s="289"/>
      <c r="H41" s="69"/>
    </row>
    <row r="42" spans="1:8" ht="33" customHeight="1">
      <c r="A42" s="69"/>
      <c r="B42" s="290" t="s">
        <v>881</v>
      </c>
      <c r="C42" s="290"/>
      <c r="D42" s="290"/>
      <c r="E42" s="290"/>
      <c r="F42" s="290"/>
      <c r="G42" s="290"/>
      <c r="H42" s="69"/>
    </row>
    <row r="43" spans="1:8" ht="25" customHeight="1">
      <c r="A43" s="69"/>
      <c r="B43" s="291" t="s">
        <v>1225</v>
      </c>
      <c r="C43" s="291"/>
      <c r="D43" s="291"/>
      <c r="E43" s="291"/>
      <c r="F43" s="291"/>
      <c r="G43" s="291"/>
      <c r="H43" s="69"/>
    </row>
    <row r="44" spans="1:8" ht="22" customHeight="1">
      <c r="A44" s="69"/>
      <c r="B44" s="292" t="s">
        <v>819</v>
      </c>
      <c r="C44" s="292"/>
      <c r="D44" s="292"/>
      <c r="E44" s="292"/>
      <c r="F44" s="292"/>
      <c r="G44" s="292"/>
      <c r="H44" s="69"/>
    </row>
    <row r="45" spans="1:8" ht="17" customHeight="1">
      <c r="A45" s="69"/>
      <c r="B45" s="173" t="s">
        <v>883</v>
      </c>
      <c r="C45" s="174" t="s">
        <v>884</v>
      </c>
      <c r="D45" s="174" t="s">
        <v>99</v>
      </c>
      <c r="E45" s="174" t="s">
        <v>100</v>
      </c>
      <c r="F45" s="174" t="s">
        <v>885</v>
      </c>
      <c r="G45" s="175" t="s">
        <v>886</v>
      </c>
      <c r="H45" s="69"/>
    </row>
    <row r="46" spans="1:8" ht="15" customHeight="1">
      <c r="A46" s="69"/>
      <c r="B46" s="176" t="s">
        <v>1066</v>
      </c>
      <c r="C46" s="177" t="s">
        <v>1067</v>
      </c>
      <c r="D46" s="178"/>
      <c r="E46" s="76"/>
      <c r="F46" s="76"/>
      <c r="G46" s="77"/>
      <c r="H46" s="69"/>
    </row>
    <row r="47" spans="1:8" ht="15" customHeight="1">
      <c r="A47" s="69"/>
      <c r="B47" s="176" t="s">
        <v>1254</v>
      </c>
      <c r="C47" s="177" t="s">
        <v>1255</v>
      </c>
      <c r="D47" s="178" t="s">
        <v>166</v>
      </c>
      <c r="E47" s="76" t="s">
        <v>1256</v>
      </c>
      <c r="F47" s="76" t="s">
        <v>1257</v>
      </c>
      <c r="G47" s="77" t="s">
        <v>1258</v>
      </c>
      <c r="H47" s="69"/>
    </row>
    <row r="48" spans="1:8" ht="15" customHeight="1">
      <c r="A48" s="69"/>
      <c r="B48" s="176" t="s">
        <v>1259</v>
      </c>
      <c r="C48" s="177" t="s">
        <v>1260</v>
      </c>
      <c r="D48" s="178"/>
      <c r="E48" s="76"/>
      <c r="F48" s="76"/>
      <c r="G48" s="77"/>
      <c r="H48" s="69"/>
    </row>
    <row r="49" spans="1:8" ht="15" customHeight="1">
      <c r="A49" s="69"/>
      <c r="B49" s="176" t="s">
        <v>1261</v>
      </c>
      <c r="C49" s="177" t="s">
        <v>1262</v>
      </c>
      <c r="D49" s="178"/>
      <c r="E49" s="76"/>
      <c r="F49" s="76"/>
      <c r="G49" s="77"/>
      <c r="H49" s="69"/>
    </row>
    <row r="50" spans="1:8" ht="15" customHeight="1">
      <c r="A50" s="69"/>
      <c r="B50" s="176" t="s">
        <v>920</v>
      </c>
      <c r="C50" s="177" t="s">
        <v>1263</v>
      </c>
      <c r="D50" s="178" t="s">
        <v>122</v>
      </c>
      <c r="E50" s="76" t="s">
        <v>1264</v>
      </c>
      <c r="F50" s="76" t="s">
        <v>1265</v>
      </c>
      <c r="G50" s="77" t="s">
        <v>1266</v>
      </c>
      <c r="H50" s="69"/>
    </row>
    <row r="51" spans="1:8" ht="409.5" customHeight="1">
      <c r="A51" s="69"/>
      <c r="B51" s="176"/>
      <c r="C51" s="177"/>
      <c r="D51" s="178"/>
      <c r="E51" s="76"/>
      <c r="F51" s="76"/>
      <c r="G51" s="77"/>
      <c r="H51" s="69"/>
    </row>
    <row r="52" spans="1:8" ht="15" customHeight="1">
      <c r="A52" s="69"/>
      <c r="B52" s="293" t="s">
        <v>1267</v>
      </c>
      <c r="C52" s="293"/>
      <c r="D52" s="293"/>
      <c r="E52" s="293"/>
      <c r="F52" s="293"/>
      <c r="G52" s="293"/>
      <c r="H52" s="69"/>
    </row>
    <row r="53" spans="1:8" ht="47" customHeight="1">
      <c r="A53" s="69"/>
      <c r="B53" s="69"/>
      <c r="C53" s="69"/>
      <c r="D53" s="69"/>
      <c r="E53" s="69"/>
      <c r="F53" s="69"/>
      <c r="G53" s="69"/>
      <c r="H53" s="69"/>
    </row>
  </sheetData>
  <mergeCells count="20">
    <mergeCell ref="B41:G41"/>
    <mergeCell ref="B42:G42"/>
    <mergeCell ref="B43:G43"/>
    <mergeCell ref="B44:G44"/>
    <mergeCell ref="B52:G52"/>
    <mergeCell ref="B25:G25"/>
    <mergeCell ref="B26:G26"/>
    <mergeCell ref="B27:G27"/>
    <mergeCell ref="B28:G28"/>
    <mergeCell ref="B38:G38"/>
    <mergeCell ref="B13:G13"/>
    <mergeCell ref="B14:G14"/>
    <mergeCell ref="B15:G15"/>
    <mergeCell ref="B16:G16"/>
    <mergeCell ref="B22:G22"/>
    <mergeCell ref="B2:G2"/>
    <mergeCell ref="B3:G3"/>
    <mergeCell ref="B4:G4"/>
    <mergeCell ref="B5:G5"/>
    <mergeCell ref="B10:G10"/>
  </mergeCells>
  <phoneticPr fontId="59" type="noConversion"/>
  <pageMargins left="0" right="0" top="0" bottom="0" header="0" footer="0"/>
  <pageSetup paperSize="9" fitToWidth="595" fitToHeight="832" orientation="portrait" horizontalDpi="300" verticalDpi="300" r:id="rId1"/>
  <headerFooter scaleWithDoc="0" alignWithMargins="0"/>
  <rowBreaks count="3" manualBreakCount="3">
    <brk id="11" max="16383" man="1"/>
    <brk id="23" max="16383" man="1"/>
    <brk id="3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view="pageBreakPreview" topLeftCell="A4" zoomScale="110" zoomScaleNormal="100" workbookViewId="0">
      <selection activeCell="K9" sqref="K9"/>
    </sheetView>
  </sheetViews>
  <sheetFormatPr defaultColWidth="9.1796875" defaultRowHeight="12.5"/>
  <cols>
    <col min="1" max="1" width="12.816406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9.1796875" style="68"/>
  </cols>
  <sheetData>
    <row r="1" spans="1:8" ht="42" customHeight="1">
      <c r="A1" s="69"/>
      <c r="B1" s="69"/>
      <c r="C1" s="69"/>
      <c r="D1" s="69"/>
      <c r="E1" s="69"/>
      <c r="F1" s="69"/>
      <c r="G1" s="69"/>
      <c r="H1" s="69"/>
    </row>
    <row r="2" spans="1:8" ht="33" customHeight="1">
      <c r="A2" s="69"/>
      <c r="B2" s="284" t="s">
        <v>880</v>
      </c>
      <c r="C2" s="284"/>
      <c r="D2" s="284"/>
      <c r="E2" s="284"/>
      <c r="F2" s="284"/>
      <c r="G2" s="284"/>
      <c r="H2" s="69"/>
    </row>
    <row r="3" spans="1:8" ht="33" customHeight="1">
      <c r="A3" s="69"/>
      <c r="B3" s="285" t="s">
        <v>881</v>
      </c>
      <c r="C3" s="285"/>
      <c r="D3" s="285"/>
      <c r="E3" s="285"/>
      <c r="F3" s="285"/>
      <c r="G3" s="285"/>
      <c r="H3" s="69"/>
    </row>
    <row r="4" spans="1:8" ht="17" customHeight="1">
      <c r="A4" s="69"/>
      <c r="B4" s="294" t="s">
        <v>1268</v>
      </c>
      <c r="C4" s="294"/>
      <c r="D4" s="294"/>
      <c r="E4" s="294"/>
      <c r="F4" s="294"/>
      <c r="G4" s="294"/>
      <c r="H4" s="69"/>
    </row>
    <row r="5" spans="1:8" ht="22" customHeight="1">
      <c r="A5" s="69"/>
      <c r="B5" s="295" t="s">
        <v>796</v>
      </c>
      <c r="C5" s="287"/>
      <c r="D5" s="287"/>
      <c r="E5" s="287"/>
      <c r="F5" s="287"/>
      <c r="G5" s="296"/>
      <c r="H5" s="69"/>
    </row>
    <row r="6" spans="1:8" ht="17" customHeight="1">
      <c r="A6" s="69"/>
      <c r="B6" s="179" t="s">
        <v>883</v>
      </c>
      <c r="C6" s="71" t="s">
        <v>884</v>
      </c>
      <c r="D6" s="71" t="s">
        <v>99</v>
      </c>
      <c r="E6" s="71" t="s">
        <v>100</v>
      </c>
      <c r="F6" s="71" t="s">
        <v>885</v>
      </c>
      <c r="G6" s="180" t="s">
        <v>886</v>
      </c>
      <c r="H6" s="69"/>
    </row>
    <row r="7" spans="1:8" ht="15" customHeight="1">
      <c r="A7" s="69"/>
      <c r="B7" s="181" t="s">
        <v>887</v>
      </c>
      <c r="C7" s="74" t="s">
        <v>888</v>
      </c>
      <c r="D7" s="75"/>
      <c r="E7" s="76"/>
      <c r="F7" s="76"/>
      <c r="G7" s="182"/>
      <c r="H7" s="69"/>
    </row>
    <row r="8" spans="1:8" ht="15" customHeight="1">
      <c r="A8" s="69"/>
      <c r="B8" s="181" t="s">
        <v>889</v>
      </c>
      <c r="C8" s="74" t="s">
        <v>890</v>
      </c>
      <c r="D8" s="75" t="s">
        <v>891</v>
      </c>
      <c r="E8" s="76"/>
      <c r="F8" s="76"/>
      <c r="G8" s="182" t="s">
        <v>799</v>
      </c>
      <c r="H8" s="69"/>
    </row>
    <row r="9" spans="1:8" ht="409.5" customHeight="1">
      <c r="A9" s="69"/>
      <c r="B9" s="181"/>
      <c r="C9" s="74"/>
      <c r="D9" s="75"/>
      <c r="E9" s="76"/>
      <c r="F9" s="76"/>
      <c r="G9" s="182"/>
      <c r="H9" s="69"/>
    </row>
    <row r="10" spans="1:8" ht="15" customHeight="1">
      <c r="A10" s="69"/>
      <c r="B10" s="297" t="s">
        <v>1269</v>
      </c>
      <c r="C10" s="298"/>
      <c r="D10" s="298"/>
      <c r="E10" s="298"/>
      <c r="F10" s="298"/>
      <c r="G10" s="299"/>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4" t="s">
        <v>880</v>
      </c>
      <c r="C13" s="284"/>
      <c r="D13" s="284"/>
      <c r="E13" s="284"/>
      <c r="F13" s="284"/>
      <c r="G13" s="284"/>
      <c r="H13" s="69"/>
    </row>
    <row r="14" spans="1:8" ht="33" customHeight="1">
      <c r="A14" s="69"/>
      <c r="B14" s="285" t="s">
        <v>881</v>
      </c>
      <c r="C14" s="285"/>
      <c r="D14" s="285"/>
      <c r="E14" s="285"/>
      <c r="F14" s="285"/>
      <c r="G14" s="285"/>
      <c r="H14" s="69"/>
    </row>
    <row r="15" spans="1:8" ht="17" customHeight="1">
      <c r="A15" s="69"/>
      <c r="B15" s="294" t="s">
        <v>1268</v>
      </c>
      <c r="C15" s="294"/>
      <c r="D15" s="294"/>
      <c r="E15" s="294"/>
      <c r="F15" s="294"/>
      <c r="G15" s="294"/>
      <c r="H15" s="69"/>
    </row>
    <row r="16" spans="1:8" ht="22" customHeight="1">
      <c r="A16" s="69"/>
      <c r="B16" s="287" t="s">
        <v>802</v>
      </c>
      <c r="C16" s="287"/>
      <c r="D16" s="287"/>
      <c r="E16" s="287"/>
      <c r="F16" s="287"/>
      <c r="G16" s="287"/>
      <c r="H16" s="69"/>
    </row>
    <row r="17" spans="1:8" ht="17" customHeight="1">
      <c r="A17" s="69"/>
      <c r="B17" s="70" t="s">
        <v>883</v>
      </c>
      <c r="C17" s="71" t="s">
        <v>884</v>
      </c>
      <c r="D17" s="71" t="s">
        <v>99</v>
      </c>
      <c r="E17" s="71" t="s">
        <v>100</v>
      </c>
      <c r="F17" s="71" t="s">
        <v>885</v>
      </c>
      <c r="G17" s="72" t="s">
        <v>886</v>
      </c>
      <c r="H17" s="69"/>
    </row>
    <row r="18" spans="1:8" ht="15" customHeight="1">
      <c r="A18" s="69"/>
      <c r="B18" s="73" t="s">
        <v>1227</v>
      </c>
      <c r="C18" s="74" t="s">
        <v>1228</v>
      </c>
      <c r="D18" s="75"/>
      <c r="E18" s="76"/>
      <c r="F18" s="76"/>
      <c r="G18" s="77"/>
      <c r="H18" s="69"/>
    </row>
    <row r="19" spans="1:8" ht="15" customHeight="1">
      <c r="A19" s="69"/>
      <c r="B19" s="73" t="s">
        <v>1229</v>
      </c>
      <c r="C19" s="74" t="s">
        <v>1230</v>
      </c>
      <c r="D19" s="75"/>
      <c r="E19" s="76"/>
      <c r="F19" s="76"/>
      <c r="G19" s="77"/>
      <c r="H19" s="69"/>
    </row>
    <row r="20" spans="1:8" ht="15" customHeight="1">
      <c r="A20" s="69"/>
      <c r="B20" s="73" t="s">
        <v>920</v>
      </c>
      <c r="C20" s="74" t="s">
        <v>1231</v>
      </c>
      <c r="D20" s="75" t="s">
        <v>104</v>
      </c>
      <c r="E20" s="76" t="s">
        <v>1270</v>
      </c>
      <c r="F20" s="76" t="s">
        <v>1233</v>
      </c>
      <c r="G20" s="77" t="s">
        <v>1271</v>
      </c>
      <c r="H20" s="69"/>
    </row>
    <row r="21" spans="1:8" ht="15" customHeight="1">
      <c r="A21" s="69"/>
      <c r="B21" s="73" t="s">
        <v>894</v>
      </c>
      <c r="C21" s="74" t="s">
        <v>895</v>
      </c>
      <c r="D21" s="75"/>
      <c r="E21" s="76"/>
      <c r="F21" s="76"/>
      <c r="G21" s="77"/>
      <c r="H21" s="69"/>
    </row>
    <row r="22" spans="1:8" ht="15" customHeight="1">
      <c r="A22" s="69"/>
      <c r="B22" s="73" t="s">
        <v>896</v>
      </c>
      <c r="C22" s="74" t="s">
        <v>1272</v>
      </c>
      <c r="D22" s="75"/>
      <c r="E22" s="76"/>
      <c r="F22" s="76"/>
      <c r="G22" s="77"/>
      <c r="H22" s="69"/>
    </row>
    <row r="23" spans="1:8" ht="15" customHeight="1">
      <c r="A23" s="69"/>
      <c r="B23" s="73" t="s">
        <v>1273</v>
      </c>
      <c r="C23" s="74" t="s">
        <v>1274</v>
      </c>
      <c r="D23" s="75" t="s">
        <v>104</v>
      </c>
      <c r="E23" s="76" t="s">
        <v>1275</v>
      </c>
      <c r="F23" s="76" t="s">
        <v>1276</v>
      </c>
      <c r="G23" s="77" t="s">
        <v>1277</v>
      </c>
      <c r="H23" s="69"/>
    </row>
    <row r="24" spans="1:8" ht="15" customHeight="1">
      <c r="A24" s="69"/>
      <c r="B24" s="73" t="s">
        <v>1278</v>
      </c>
      <c r="C24" s="74" t="s">
        <v>1279</v>
      </c>
      <c r="D24" s="75" t="s">
        <v>104</v>
      </c>
      <c r="E24" s="76" t="s">
        <v>1280</v>
      </c>
      <c r="F24" s="76" t="s">
        <v>1281</v>
      </c>
      <c r="G24" s="77" t="s">
        <v>1282</v>
      </c>
      <c r="H24" s="69"/>
    </row>
    <row r="25" spans="1:8" ht="15" customHeight="1">
      <c r="A25" s="69"/>
      <c r="B25" s="73" t="s">
        <v>1283</v>
      </c>
      <c r="C25" s="74" t="s">
        <v>1284</v>
      </c>
      <c r="D25" s="75" t="s">
        <v>104</v>
      </c>
      <c r="E25" s="76" t="s">
        <v>1285</v>
      </c>
      <c r="F25" s="76" t="s">
        <v>1286</v>
      </c>
      <c r="G25" s="77" t="s">
        <v>1287</v>
      </c>
      <c r="H25" s="69"/>
    </row>
    <row r="26" spans="1:8" ht="15" customHeight="1">
      <c r="A26" s="69"/>
      <c r="B26" s="73" t="s">
        <v>1288</v>
      </c>
      <c r="C26" s="74" t="s">
        <v>1289</v>
      </c>
      <c r="D26" s="75" t="s">
        <v>104</v>
      </c>
      <c r="E26" s="76" t="s">
        <v>1290</v>
      </c>
      <c r="F26" s="76" t="s">
        <v>1291</v>
      </c>
      <c r="G26" s="77" t="s">
        <v>1292</v>
      </c>
      <c r="H26" s="69"/>
    </row>
    <row r="27" spans="1:8" ht="15" customHeight="1">
      <c r="A27" s="69"/>
      <c r="B27" s="73" t="s">
        <v>1293</v>
      </c>
      <c r="C27" s="74" t="s">
        <v>1294</v>
      </c>
      <c r="D27" s="75"/>
      <c r="E27" s="76"/>
      <c r="F27" s="76"/>
      <c r="G27" s="77"/>
      <c r="H27" s="69"/>
    </row>
    <row r="28" spans="1:8" ht="15" customHeight="1">
      <c r="A28" s="69"/>
      <c r="B28" s="73" t="s">
        <v>1295</v>
      </c>
      <c r="C28" s="74" t="s">
        <v>1296</v>
      </c>
      <c r="D28" s="75"/>
      <c r="E28" s="76"/>
      <c r="F28" s="76"/>
      <c r="G28" s="77"/>
      <c r="H28" s="69"/>
    </row>
    <row r="29" spans="1:8" ht="15" customHeight="1">
      <c r="A29" s="69"/>
      <c r="B29" s="73" t="s">
        <v>948</v>
      </c>
      <c r="C29" s="74" t="s">
        <v>1297</v>
      </c>
      <c r="D29" s="75" t="s">
        <v>104</v>
      </c>
      <c r="E29" s="76" t="s">
        <v>1298</v>
      </c>
      <c r="F29" s="76" t="s">
        <v>1299</v>
      </c>
      <c r="G29" s="77" t="s">
        <v>1300</v>
      </c>
      <c r="H29" s="69"/>
    </row>
    <row r="30" spans="1:8" ht="15" customHeight="1">
      <c r="A30" s="69"/>
      <c r="B30" s="73" t="s">
        <v>1301</v>
      </c>
      <c r="C30" s="74" t="s">
        <v>1302</v>
      </c>
      <c r="D30" s="75"/>
      <c r="E30" s="76"/>
      <c r="F30" s="76"/>
      <c r="G30" s="77"/>
      <c r="H30" s="69"/>
    </row>
    <row r="31" spans="1:8" ht="15" customHeight="1">
      <c r="A31" s="69"/>
      <c r="B31" s="73" t="s">
        <v>1303</v>
      </c>
      <c r="C31" s="74" t="s">
        <v>1304</v>
      </c>
      <c r="D31" s="75"/>
      <c r="E31" s="76"/>
      <c r="F31" s="76"/>
      <c r="G31" s="77"/>
      <c r="H31" s="69"/>
    </row>
    <row r="32" spans="1:8" ht="15" customHeight="1">
      <c r="A32" s="69"/>
      <c r="B32" s="73" t="s">
        <v>1273</v>
      </c>
      <c r="C32" s="74" t="s">
        <v>1305</v>
      </c>
      <c r="D32" s="75" t="s">
        <v>104</v>
      </c>
      <c r="E32" s="76" t="s">
        <v>1306</v>
      </c>
      <c r="F32" s="76" t="s">
        <v>1307</v>
      </c>
      <c r="G32" s="77" t="s">
        <v>1308</v>
      </c>
      <c r="H32" s="69"/>
    </row>
    <row r="33" spans="1:8" ht="15" customHeight="1">
      <c r="A33" s="69"/>
      <c r="B33" s="73" t="s">
        <v>1278</v>
      </c>
      <c r="C33" s="74" t="s">
        <v>1309</v>
      </c>
      <c r="D33" s="75" t="s">
        <v>104</v>
      </c>
      <c r="E33" s="76" t="s">
        <v>1310</v>
      </c>
      <c r="F33" s="76" t="s">
        <v>1307</v>
      </c>
      <c r="G33" s="77" t="s">
        <v>1311</v>
      </c>
      <c r="H33" s="69"/>
    </row>
    <row r="34" spans="1:8" ht="383" customHeight="1">
      <c r="A34" s="69"/>
      <c r="B34" s="73"/>
      <c r="C34" s="74"/>
      <c r="D34" s="75"/>
      <c r="E34" s="76"/>
      <c r="F34" s="76"/>
      <c r="G34" s="77"/>
      <c r="H34" s="69"/>
    </row>
    <row r="35" spans="1:8" ht="15" customHeight="1">
      <c r="A35" s="69"/>
      <c r="B35" s="288" t="s">
        <v>1312</v>
      </c>
      <c r="C35" s="288"/>
      <c r="D35" s="288"/>
      <c r="E35" s="288"/>
      <c r="F35" s="288"/>
      <c r="G35" s="288"/>
      <c r="H35" s="69"/>
    </row>
    <row r="36" spans="1:8" ht="47" customHeight="1">
      <c r="A36" s="69"/>
      <c r="B36" s="69"/>
      <c r="C36" s="69"/>
      <c r="D36" s="69"/>
      <c r="E36" s="69"/>
      <c r="F36" s="69"/>
      <c r="G36" s="69"/>
      <c r="H36" s="69"/>
    </row>
    <row r="37" spans="1:8" ht="42" customHeight="1">
      <c r="A37" s="69"/>
      <c r="B37" s="69"/>
      <c r="C37" s="69"/>
      <c r="D37" s="69"/>
      <c r="E37" s="69"/>
      <c r="F37" s="69"/>
      <c r="G37" s="69"/>
      <c r="H37" s="69"/>
    </row>
    <row r="38" spans="1:8" ht="33" customHeight="1">
      <c r="A38" s="69"/>
      <c r="B38" s="284" t="s">
        <v>880</v>
      </c>
      <c r="C38" s="284"/>
      <c r="D38" s="284"/>
      <c r="E38" s="284"/>
      <c r="F38" s="284"/>
      <c r="G38" s="284"/>
      <c r="H38" s="69"/>
    </row>
    <row r="39" spans="1:8" ht="33" customHeight="1">
      <c r="A39" s="69"/>
      <c r="B39" s="285" t="s">
        <v>881</v>
      </c>
      <c r="C39" s="285"/>
      <c r="D39" s="285"/>
      <c r="E39" s="285"/>
      <c r="F39" s="285"/>
      <c r="G39" s="285"/>
      <c r="H39" s="69"/>
    </row>
    <row r="40" spans="1:8" ht="17" customHeight="1">
      <c r="A40" s="69"/>
      <c r="B40" s="294" t="s">
        <v>1268</v>
      </c>
      <c r="C40" s="294"/>
      <c r="D40" s="294"/>
      <c r="E40" s="294"/>
      <c r="F40" s="294"/>
      <c r="G40" s="294"/>
      <c r="H40" s="69"/>
    </row>
    <row r="41" spans="1:8" ht="22" customHeight="1">
      <c r="A41" s="69"/>
      <c r="B41" s="287" t="s">
        <v>808</v>
      </c>
      <c r="C41" s="287"/>
      <c r="D41" s="287"/>
      <c r="E41" s="287"/>
      <c r="F41" s="287"/>
      <c r="G41" s="287"/>
      <c r="H41" s="69"/>
    </row>
    <row r="42" spans="1:8" ht="17" customHeight="1">
      <c r="A42" s="69"/>
      <c r="B42" s="70" t="s">
        <v>883</v>
      </c>
      <c r="C42" s="71" t="s">
        <v>884</v>
      </c>
      <c r="D42" s="71" t="s">
        <v>99</v>
      </c>
      <c r="E42" s="71" t="s">
        <v>100</v>
      </c>
      <c r="F42" s="71" t="s">
        <v>885</v>
      </c>
      <c r="G42" s="72" t="s">
        <v>886</v>
      </c>
      <c r="H42" s="69"/>
    </row>
    <row r="43" spans="1:8" ht="15" customHeight="1">
      <c r="A43" s="69"/>
      <c r="B43" s="73" t="s">
        <v>916</v>
      </c>
      <c r="C43" s="74" t="s">
        <v>917</v>
      </c>
      <c r="D43" s="75"/>
      <c r="E43" s="76"/>
      <c r="F43" s="76"/>
      <c r="G43" s="77"/>
      <c r="H43" s="69"/>
    </row>
    <row r="44" spans="1:8" ht="15" customHeight="1">
      <c r="A44" s="69"/>
      <c r="B44" s="73" t="s">
        <v>1235</v>
      </c>
      <c r="C44" s="74" t="s">
        <v>1236</v>
      </c>
      <c r="D44" s="75"/>
      <c r="E44" s="76"/>
      <c r="F44" s="76"/>
      <c r="G44" s="77"/>
      <c r="H44" s="69"/>
    </row>
    <row r="45" spans="1:8" ht="15" customHeight="1">
      <c r="A45" s="69"/>
      <c r="B45" s="73" t="s">
        <v>1273</v>
      </c>
      <c r="C45" s="74" t="s">
        <v>1237</v>
      </c>
      <c r="D45" s="75" t="s">
        <v>122</v>
      </c>
      <c r="E45" s="76" t="s">
        <v>1313</v>
      </c>
      <c r="F45" s="76" t="s">
        <v>1314</v>
      </c>
      <c r="G45" s="77" t="s">
        <v>1315</v>
      </c>
      <c r="H45" s="69"/>
    </row>
    <row r="46" spans="1:8" ht="15" customHeight="1">
      <c r="A46" s="69"/>
      <c r="B46" s="73" t="s">
        <v>1278</v>
      </c>
      <c r="C46" s="74" t="s">
        <v>1316</v>
      </c>
      <c r="D46" s="75" t="s">
        <v>122</v>
      </c>
      <c r="E46" s="76" t="s">
        <v>1317</v>
      </c>
      <c r="F46" s="76" t="s">
        <v>1239</v>
      </c>
      <c r="G46" s="77" t="s">
        <v>1318</v>
      </c>
      <c r="H46" s="69"/>
    </row>
    <row r="47" spans="1:8" ht="15" customHeight="1">
      <c r="A47" s="69"/>
      <c r="B47" s="73" t="s">
        <v>1241</v>
      </c>
      <c r="C47" s="74" t="s">
        <v>1242</v>
      </c>
      <c r="D47" s="75"/>
      <c r="E47" s="76"/>
      <c r="F47" s="76"/>
      <c r="G47" s="77"/>
      <c r="H47" s="69"/>
    </row>
    <row r="48" spans="1:8" ht="15" customHeight="1">
      <c r="A48" s="69"/>
      <c r="B48" s="73" t="s">
        <v>1243</v>
      </c>
      <c r="C48" s="74" t="s">
        <v>1242</v>
      </c>
      <c r="D48" s="75"/>
      <c r="E48" s="76"/>
      <c r="F48" s="76"/>
      <c r="G48" s="77"/>
      <c r="H48" s="69"/>
    </row>
    <row r="49" spans="1:8" ht="15" customHeight="1">
      <c r="A49" s="69"/>
      <c r="B49" s="73" t="s">
        <v>1273</v>
      </c>
      <c r="C49" s="74" t="s">
        <v>1244</v>
      </c>
      <c r="D49" s="75" t="s">
        <v>122</v>
      </c>
      <c r="E49" s="76" t="s">
        <v>1319</v>
      </c>
      <c r="F49" s="76" t="s">
        <v>1246</v>
      </c>
      <c r="G49" s="77" t="s">
        <v>1320</v>
      </c>
      <c r="H49" s="69"/>
    </row>
    <row r="50" spans="1:8" ht="15" customHeight="1">
      <c r="A50" s="69"/>
      <c r="B50" s="73" t="s">
        <v>1278</v>
      </c>
      <c r="C50" s="74" t="s">
        <v>1321</v>
      </c>
      <c r="D50" s="75" t="s">
        <v>122</v>
      </c>
      <c r="E50" s="76" t="s">
        <v>1322</v>
      </c>
      <c r="F50" s="76" t="s">
        <v>1246</v>
      </c>
      <c r="G50" s="77" t="s">
        <v>1323</v>
      </c>
      <c r="H50" s="69"/>
    </row>
    <row r="51" spans="1:8" ht="15" customHeight="1">
      <c r="A51" s="69"/>
      <c r="B51" s="73" t="s">
        <v>1248</v>
      </c>
      <c r="C51" s="74" t="s">
        <v>931</v>
      </c>
      <c r="D51" s="75" t="s">
        <v>1249</v>
      </c>
      <c r="E51" s="76" t="s">
        <v>1324</v>
      </c>
      <c r="F51" s="76" t="s">
        <v>1325</v>
      </c>
      <c r="G51" s="77" t="s">
        <v>1326</v>
      </c>
      <c r="H51" s="69"/>
    </row>
    <row r="52" spans="1:8" ht="15" customHeight="1">
      <c r="A52" s="69"/>
      <c r="B52" s="73" t="s">
        <v>1327</v>
      </c>
      <c r="C52" s="74" t="s">
        <v>1328</v>
      </c>
      <c r="D52" s="75"/>
      <c r="E52" s="76"/>
      <c r="F52" s="76"/>
      <c r="G52" s="77"/>
      <c r="H52" s="69"/>
    </row>
    <row r="53" spans="1:8" ht="15" customHeight="1">
      <c r="A53" s="69"/>
      <c r="B53" s="73" t="s">
        <v>1329</v>
      </c>
      <c r="C53" s="74" t="s">
        <v>1330</v>
      </c>
      <c r="D53" s="75" t="s">
        <v>104</v>
      </c>
      <c r="E53" s="76" t="s">
        <v>1040</v>
      </c>
      <c r="F53" s="76" t="s">
        <v>1331</v>
      </c>
      <c r="G53" s="77" t="s">
        <v>1332</v>
      </c>
      <c r="H53" s="69"/>
    </row>
    <row r="54" spans="1:8" ht="409.5" customHeight="1">
      <c r="A54" s="69"/>
      <c r="B54" s="73"/>
      <c r="C54" s="74"/>
      <c r="D54" s="75"/>
      <c r="E54" s="76"/>
      <c r="F54" s="76"/>
      <c r="G54" s="77"/>
      <c r="H54" s="69"/>
    </row>
    <row r="55" spans="1:8" ht="15" customHeight="1">
      <c r="A55" s="69"/>
      <c r="B55" s="288" t="s">
        <v>1333</v>
      </c>
      <c r="C55" s="288"/>
      <c r="D55" s="288"/>
      <c r="E55" s="288"/>
      <c r="F55" s="288"/>
      <c r="G55" s="288"/>
      <c r="H55" s="69"/>
    </row>
    <row r="56" spans="1:8" ht="47" customHeight="1">
      <c r="A56" s="69"/>
      <c r="B56" s="69"/>
      <c r="C56" s="69"/>
      <c r="D56" s="69"/>
      <c r="E56" s="69"/>
      <c r="F56" s="69"/>
      <c r="G56" s="69"/>
      <c r="H56" s="69"/>
    </row>
    <row r="57" spans="1:8" ht="42" customHeight="1">
      <c r="A57" s="69"/>
      <c r="B57" s="69"/>
      <c r="C57" s="69"/>
      <c r="D57" s="69"/>
      <c r="E57" s="69"/>
      <c r="F57" s="69"/>
      <c r="G57" s="69"/>
      <c r="H57" s="69"/>
    </row>
    <row r="58" spans="1:8" ht="33" customHeight="1">
      <c r="A58" s="69"/>
      <c r="B58" s="284" t="s">
        <v>880</v>
      </c>
      <c r="C58" s="284"/>
      <c r="D58" s="284"/>
      <c r="E58" s="284"/>
      <c r="F58" s="284"/>
      <c r="G58" s="284"/>
      <c r="H58" s="69"/>
    </row>
    <row r="59" spans="1:8" ht="33" customHeight="1">
      <c r="A59" s="69"/>
      <c r="B59" s="285" t="s">
        <v>881</v>
      </c>
      <c r="C59" s="285"/>
      <c r="D59" s="285"/>
      <c r="E59" s="285"/>
      <c r="F59" s="285"/>
      <c r="G59" s="285"/>
      <c r="H59" s="69"/>
    </row>
    <row r="60" spans="1:8" ht="17" customHeight="1">
      <c r="A60" s="69"/>
      <c r="B60" s="294" t="s">
        <v>1268</v>
      </c>
      <c r="C60" s="294"/>
      <c r="D60" s="294"/>
      <c r="E60" s="294"/>
      <c r="F60" s="294"/>
      <c r="G60" s="294"/>
      <c r="H60" s="69"/>
    </row>
    <row r="61" spans="1:8" ht="17" customHeight="1">
      <c r="A61" s="69"/>
      <c r="B61" s="183" t="s">
        <v>883</v>
      </c>
      <c r="C61" s="184" t="s">
        <v>884</v>
      </c>
      <c r="D61" s="184" t="s">
        <v>99</v>
      </c>
      <c r="E61" s="184" t="s">
        <v>100</v>
      </c>
      <c r="F61" s="184" t="s">
        <v>885</v>
      </c>
      <c r="G61" s="185" t="s">
        <v>886</v>
      </c>
      <c r="H61" s="69"/>
    </row>
    <row r="62" spans="1:8" ht="15" customHeight="1">
      <c r="A62" s="69"/>
      <c r="B62" s="181" t="s">
        <v>1334</v>
      </c>
      <c r="C62" s="74" t="s">
        <v>1335</v>
      </c>
      <c r="D62" s="75"/>
      <c r="E62" s="76"/>
      <c r="F62" s="76"/>
      <c r="G62" s="182"/>
      <c r="H62" s="69"/>
    </row>
    <row r="63" spans="1:8" ht="15" customHeight="1">
      <c r="A63" s="69"/>
      <c r="B63" s="181" t="s">
        <v>1336</v>
      </c>
      <c r="C63" s="74" t="s">
        <v>1337</v>
      </c>
      <c r="D63" s="75" t="s">
        <v>166</v>
      </c>
      <c r="E63" s="76" t="s">
        <v>1338</v>
      </c>
      <c r="F63" s="76" t="s">
        <v>1339</v>
      </c>
      <c r="G63" s="182" t="s">
        <v>816</v>
      </c>
      <c r="H63" s="69"/>
    </row>
    <row r="64" spans="1:8" ht="409.5" customHeight="1">
      <c r="A64" s="69"/>
      <c r="B64" s="181"/>
      <c r="C64" s="74"/>
      <c r="D64" s="75"/>
      <c r="E64" s="76"/>
      <c r="F64" s="76"/>
      <c r="G64" s="182"/>
      <c r="H64" s="69"/>
    </row>
    <row r="65" spans="1:8" ht="15" customHeight="1">
      <c r="A65" s="69"/>
      <c r="B65" s="297" t="s">
        <v>1340</v>
      </c>
      <c r="C65" s="298"/>
      <c r="D65" s="298"/>
      <c r="E65" s="298"/>
      <c r="F65" s="298"/>
      <c r="G65" s="299"/>
      <c r="H65" s="69"/>
    </row>
    <row r="66" spans="1:8" ht="47" customHeight="1">
      <c r="A66" s="69"/>
      <c r="B66" s="69"/>
      <c r="C66" s="69"/>
      <c r="D66" s="69"/>
      <c r="E66" s="69"/>
      <c r="F66" s="69"/>
      <c r="G66" s="69"/>
      <c r="H66" s="69"/>
    </row>
    <row r="67" spans="1:8" ht="42" customHeight="1">
      <c r="A67" s="69"/>
      <c r="B67" s="69"/>
      <c r="C67" s="69"/>
      <c r="D67" s="69"/>
      <c r="E67" s="69"/>
      <c r="F67" s="69"/>
      <c r="G67" s="69"/>
      <c r="H67" s="69"/>
    </row>
    <row r="68" spans="1:8" ht="33" customHeight="1">
      <c r="A68" s="69"/>
      <c r="B68" s="284" t="s">
        <v>880</v>
      </c>
      <c r="C68" s="284"/>
      <c r="D68" s="284"/>
      <c r="E68" s="284"/>
      <c r="F68" s="284"/>
      <c r="G68" s="284"/>
      <c r="H68" s="69"/>
    </row>
    <row r="69" spans="1:8" ht="33" customHeight="1">
      <c r="A69" s="69"/>
      <c r="B69" s="285" t="s">
        <v>881</v>
      </c>
      <c r="C69" s="285"/>
      <c r="D69" s="285"/>
      <c r="E69" s="285"/>
      <c r="F69" s="285"/>
      <c r="G69" s="285"/>
      <c r="H69" s="69"/>
    </row>
    <row r="70" spans="1:8" ht="17" customHeight="1">
      <c r="A70" s="69"/>
      <c r="B70" s="294" t="s">
        <v>1268</v>
      </c>
      <c r="C70" s="294"/>
      <c r="D70" s="294"/>
      <c r="E70" s="294"/>
      <c r="F70" s="294"/>
      <c r="G70" s="294"/>
      <c r="H70" s="69"/>
    </row>
    <row r="71" spans="1:8" ht="22" customHeight="1">
      <c r="A71" s="69"/>
      <c r="B71" s="287" t="s">
        <v>819</v>
      </c>
      <c r="C71" s="287"/>
      <c r="D71" s="287"/>
      <c r="E71" s="287"/>
      <c r="F71" s="287"/>
      <c r="G71" s="287"/>
      <c r="H71" s="69"/>
    </row>
    <row r="72" spans="1:8" ht="17" customHeight="1">
      <c r="A72" s="69"/>
      <c r="B72" s="70" t="s">
        <v>883</v>
      </c>
      <c r="C72" s="71" t="s">
        <v>884</v>
      </c>
      <c r="D72" s="71" t="s">
        <v>99</v>
      </c>
      <c r="E72" s="71" t="s">
        <v>100</v>
      </c>
      <c r="F72" s="71" t="s">
        <v>885</v>
      </c>
      <c r="G72" s="72" t="s">
        <v>886</v>
      </c>
      <c r="H72" s="69"/>
    </row>
    <row r="73" spans="1:8" ht="15" customHeight="1">
      <c r="A73" s="69"/>
      <c r="B73" s="73" t="s">
        <v>1066</v>
      </c>
      <c r="C73" s="74" t="s">
        <v>1067</v>
      </c>
      <c r="D73" s="75"/>
      <c r="E73" s="76"/>
      <c r="F73" s="76"/>
      <c r="G73" s="77"/>
      <c r="H73" s="69"/>
    </row>
    <row r="74" spans="1:8" ht="15" customHeight="1">
      <c r="A74" s="69"/>
      <c r="B74" s="73" t="s">
        <v>1254</v>
      </c>
      <c r="C74" s="74" t="s">
        <v>1255</v>
      </c>
      <c r="D74" s="75" t="s">
        <v>166</v>
      </c>
      <c r="E74" s="76" t="s">
        <v>1341</v>
      </c>
      <c r="F74" s="76" t="s">
        <v>1342</v>
      </c>
      <c r="G74" s="77" t="s">
        <v>1343</v>
      </c>
      <c r="H74" s="69"/>
    </row>
    <row r="75" spans="1:8" ht="15" customHeight="1">
      <c r="A75" s="69"/>
      <c r="B75" s="73" t="s">
        <v>1344</v>
      </c>
      <c r="C75" s="74" t="s">
        <v>1345</v>
      </c>
      <c r="D75" s="75"/>
      <c r="E75" s="76"/>
      <c r="F75" s="76"/>
      <c r="G75" s="77"/>
      <c r="H75" s="69"/>
    </row>
    <row r="76" spans="1:8" ht="15" customHeight="1">
      <c r="A76" s="69"/>
      <c r="B76" s="73" t="s">
        <v>1346</v>
      </c>
      <c r="C76" s="74" t="s">
        <v>1347</v>
      </c>
      <c r="D76" s="75" t="s">
        <v>166</v>
      </c>
      <c r="E76" s="76" t="s">
        <v>801</v>
      </c>
      <c r="F76" s="76" t="s">
        <v>1348</v>
      </c>
      <c r="G76" s="77" t="s">
        <v>1349</v>
      </c>
      <c r="H76" s="69"/>
    </row>
    <row r="77" spans="1:8" ht="15" customHeight="1">
      <c r="A77" s="69"/>
      <c r="B77" s="73" t="s">
        <v>1350</v>
      </c>
      <c r="C77" s="74" t="s">
        <v>1351</v>
      </c>
      <c r="D77" s="75"/>
      <c r="E77" s="76"/>
      <c r="F77" s="76"/>
      <c r="G77" s="77"/>
      <c r="H77" s="69"/>
    </row>
    <row r="78" spans="1:8" ht="15" customHeight="1">
      <c r="A78" s="69"/>
      <c r="B78" s="73" t="s">
        <v>1352</v>
      </c>
      <c r="C78" s="74" t="s">
        <v>1353</v>
      </c>
      <c r="D78" s="75" t="s">
        <v>191</v>
      </c>
      <c r="E78" s="76" t="s">
        <v>830</v>
      </c>
      <c r="F78" s="76" t="s">
        <v>1354</v>
      </c>
      <c r="G78" s="77" t="s">
        <v>1355</v>
      </c>
      <c r="H78" s="69"/>
    </row>
    <row r="79" spans="1:8" ht="15" customHeight="1">
      <c r="A79" s="69"/>
      <c r="B79" s="73" t="s">
        <v>1259</v>
      </c>
      <c r="C79" s="74" t="s">
        <v>1260</v>
      </c>
      <c r="D79" s="75"/>
      <c r="E79" s="76"/>
      <c r="F79" s="76"/>
      <c r="G79" s="77"/>
      <c r="H79" s="69"/>
    </row>
    <row r="80" spans="1:8" ht="15" customHeight="1">
      <c r="A80" s="69"/>
      <c r="B80" s="73" t="s">
        <v>1261</v>
      </c>
      <c r="C80" s="74" t="s">
        <v>1262</v>
      </c>
      <c r="D80" s="75"/>
      <c r="E80" s="76"/>
      <c r="F80" s="76"/>
      <c r="G80" s="77"/>
      <c r="H80" s="69"/>
    </row>
    <row r="81" spans="1:8" ht="15" customHeight="1">
      <c r="A81" s="69"/>
      <c r="B81" s="73" t="s">
        <v>920</v>
      </c>
      <c r="C81" s="74" t="s">
        <v>1263</v>
      </c>
      <c r="D81" s="75" t="s">
        <v>122</v>
      </c>
      <c r="E81" s="76" t="s">
        <v>1356</v>
      </c>
      <c r="F81" s="76" t="s">
        <v>1265</v>
      </c>
      <c r="G81" s="77" t="s">
        <v>1357</v>
      </c>
      <c r="H81" s="69"/>
    </row>
    <row r="82" spans="1:8" ht="409.5" customHeight="1">
      <c r="A82" s="69"/>
      <c r="B82" s="73"/>
      <c r="C82" s="74"/>
      <c r="D82" s="75"/>
      <c r="E82" s="76"/>
      <c r="F82" s="76"/>
      <c r="G82" s="77"/>
      <c r="H82" s="69"/>
    </row>
    <row r="83" spans="1:8" ht="15" customHeight="1">
      <c r="A83" s="69"/>
      <c r="B83" s="288" t="s">
        <v>1358</v>
      </c>
      <c r="C83" s="288"/>
      <c r="D83" s="288"/>
      <c r="E83" s="288"/>
      <c r="F83" s="288"/>
      <c r="G83" s="288"/>
      <c r="H83" s="69"/>
    </row>
    <row r="84" spans="1:8" ht="47" customHeight="1">
      <c r="A84" s="69"/>
      <c r="B84" s="69"/>
      <c r="C84" s="69"/>
      <c r="D84" s="69"/>
      <c r="E84" s="69"/>
      <c r="F84" s="69"/>
      <c r="G84" s="69"/>
      <c r="H84" s="69"/>
    </row>
  </sheetData>
  <mergeCells count="24">
    <mergeCell ref="B69:G69"/>
    <mergeCell ref="B70:G70"/>
    <mergeCell ref="B71:G71"/>
    <mergeCell ref="B83:G83"/>
    <mergeCell ref="B58:G58"/>
    <mergeCell ref="B59:G59"/>
    <mergeCell ref="B60:G60"/>
    <mergeCell ref="B65:G65"/>
    <mergeCell ref="B68:G68"/>
    <mergeCell ref="B38:G38"/>
    <mergeCell ref="B39:G39"/>
    <mergeCell ref="B40:G40"/>
    <mergeCell ref="B41:G41"/>
    <mergeCell ref="B55:G55"/>
    <mergeCell ref="B13:G13"/>
    <mergeCell ref="B14:G14"/>
    <mergeCell ref="B15:G15"/>
    <mergeCell ref="B16:G16"/>
    <mergeCell ref="B35:G35"/>
    <mergeCell ref="B2:G2"/>
    <mergeCell ref="B3:G3"/>
    <mergeCell ref="B4:G4"/>
    <mergeCell ref="B5:G5"/>
    <mergeCell ref="B10:G10"/>
  </mergeCells>
  <phoneticPr fontId="59" type="noConversion"/>
  <pageMargins left="0" right="0" top="0" bottom="0" header="0" footer="0"/>
  <pageSetup paperSize="9" scale="94" fitToWidth="595" fitToHeight="832" orientation="portrait" horizontalDpi="300" verticalDpi="300" r:id="rId1"/>
  <headerFooter scaleWithDoc="0" alignWithMargins="0"/>
  <rowBreaks count="4" manualBreakCount="4">
    <brk id="11" max="16383" man="1"/>
    <brk id="36" max="16383" man="1"/>
    <brk id="56" max="16383" man="1"/>
    <brk id="6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
  <sheetViews>
    <sheetView view="pageBreakPreview" zoomScale="130" zoomScaleNormal="145" workbookViewId="0">
      <selection activeCell="C9" sqref="C9"/>
    </sheetView>
  </sheetViews>
  <sheetFormatPr defaultColWidth="8.90625" defaultRowHeight="12.5"/>
  <cols>
    <col min="1" max="1" width="13.4531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8.90625" style="68"/>
  </cols>
  <sheetData>
    <row r="1" spans="1:8" ht="42" customHeight="1">
      <c r="A1" s="69"/>
      <c r="B1" s="69"/>
      <c r="C1" s="69"/>
      <c r="D1" s="69"/>
      <c r="E1" s="69"/>
      <c r="F1" s="69"/>
      <c r="G1" s="69"/>
      <c r="H1" s="69"/>
    </row>
    <row r="2" spans="1:8" ht="33" customHeight="1">
      <c r="A2" s="69"/>
      <c r="B2" s="289" t="s">
        <v>880</v>
      </c>
      <c r="C2" s="289"/>
      <c r="D2" s="289"/>
      <c r="E2" s="289"/>
      <c r="F2" s="289"/>
      <c r="G2" s="289"/>
      <c r="H2" s="69"/>
    </row>
    <row r="3" spans="1:8" ht="33" customHeight="1">
      <c r="A3" s="69"/>
      <c r="B3" s="290" t="s">
        <v>881</v>
      </c>
      <c r="C3" s="290"/>
      <c r="D3" s="290"/>
      <c r="E3" s="290"/>
      <c r="F3" s="290"/>
      <c r="G3" s="290"/>
      <c r="H3" s="69"/>
    </row>
    <row r="4" spans="1:8" ht="24" customHeight="1">
      <c r="A4" s="69"/>
      <c r="B4" s="294" t="s">
        <v>1359</v>
      </c>
      <c r="C4" s="294"/>
      <c r="D4" s="294"/>
      <c r="E4" s="294"/>
      <c r="F4" s="294"/>
      <c r="G4" s="294"/>
      <c r="H4" s="69"/>
    </row>
    <row r="5" spans="1:8" ht="22" customHeight="1">
      <c r="A5" s="69"/>
      <c r="B5" s="292" t="s">
        <v>796</v>
      </c>
      <c r="C5" s="292"/>
      <c r="D5" s="292"/>
      <c r="E5" s="292"/>
      <c r="F5" s="292"/>
      <c r="G5" s="292"/>
      <c r="H5" s="69"/>
    </row>
    <row r="6" spans="1:8" ht="17" customHeight="1">
      <c r="A6" s="69"/>
      <c r="B6" s="173" t="s">
        <v>883</v>
      </c>
      <c r="C6" s="174" t="s">
        <v>884</v>
      </c>
      <c r="D6" s="174" t="s">
        <v>99</v>
      </c>
      <c r="E6" s="174" t="s">
        <v>100</v>
      </c>
      <c r="F6" s="174" t="s">
        <v>885</v>
      </c>
      <c r="G6" s="175" t="s">
        <v>886</v>
      </c>
      <c r="H6" s="69"/>
    </row>
    <row r="7" spans="1:8" ht="15" customHeight="1">
      <c r="A7" s="69"/>
      <c r="B7" s="176" t="s">
        <v>887</v>
      </c>
      <c r="C7" s="177" t="s">
        <v>888</v>
      </c>
      <c r="D7" s="178"/>
      <c r="E7" s="76"/>
      <c r="F7" s="76"/>
      <c r="G7" s="77"/>
      <c r="H7" s="69"/>
    </row>
    <row r="8" spans="1:8" ht="15" customHeight="1">
      <c r="A8" s="69"/>
      <c r="B8" s="176" t="s">
        <v>889</v>
      </c>
      <c r="C8" s="177" t="s">
        <v>890</v>
      </c>
      <c r="D8" s="178" t="s">
        <v>891</v>
      </c>
      <c r="E8" s="76"/>
      <c r="F8" s="76"/>
      <c r="G8" s="77" t="s">
        <v>851</v>
      </c>
      <c r="H8" s="69"/>
    </row>
    <row r="9" spans="1:8" ht="409.5" customHeight="1">
      <c r="A9" s="69"/>
      <c r="B9" s="176"/>
      <c r="C9" s="177"/>
      <c r="D9" s="178"/>
      <c r="E9" s="76"/>
      <c r="F9" s="76"/>
      <c r="G9" s="77"/>
      <c r="H9" s="69"/>
    </row>
    <row r="10" spans="1:8" ht="15" customHeight="1">
      <c r="A10" s="69"/>
      <c r="B10" s="293" t="s">
        <v>1360</v>
      </c>
      <c r="C10" s="293"/>
      <c r="D10" s="293"/>
      <c r="E10" s="293"/>
      <c r="F10" s="293"/>
      <c r="G10" s="293"/>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9" t="s">
        <v>880</v>
      </c>
      <c r="C13" s="289"/>
      <c r="D13" s="289"/>
      <c r="E13" s="289"/>
      <c r="F13" s="289"/>
      <c r="G13" s="289"/>
      <c r="H13" s="69"/>
    </row>
    <row r="14" spans="1:8" ht="33" customHeight="1">
      <c r="A14" s="69"/>
      <c r="B14" s="290" t="s">
        <v>881</v>
      </c>
      <c r="C14" s="290"/>
      <c r="D14" s="290"/>
      <c r="E14" s="290"/>
      <c r="F14" s="290"/>
      <c r="G14" s="290"/>
      <c r="H14" s="69"/>
    </row>
    <row r="15" spans="1:8" ht="24" customHeight="1">
      <c r="A15" s="69"/>
      <c r="B15" s="294" t="s">
        <v>1359</v>
      </c>
      <c r="C15" s="294"/>
      <c r="D15" s="294"/>
      <c r="E15" s="294"/>
      <c r="F15" s="294"/>
      <c r="G15" s="294"/>
      <c r="H15" s="69"/>
    </row>
    <row r="16" spans="1:8" ht="22" customHeight="1">
      <c r="A16" s="69"/>
      <c r="B16" s="292" t="s">
        <v>802</v>
      </c>
      <c r="C16" s="292"/>
      <c r="D16" s="292"/>
      <c r="E16" s="292"/>
      <c r="F16" s="292"/>
      <c r="G16" s="292"/>
      <c r="H16" s="69"/>
    </row>
    <row r="17" spans="1:8" ht="17" customHeight="1">
      <c r="A17" s="69"/>
      <c r="B17" s="173" t="s">
        <v>883</v>
      </c>
      <c r="C17" s="174" t="s">
        <v>884</v>
      </c>
      <c r="D17" s="174" t="s">
        <v>99</v>
      </c>
      <c r="E17" s="174" t="s">
        <v>100</v>
      </c>
      <c r="F17" s="174" t="s">
        <v>885</v>
      </c>
      <c r="G17" s="175" t="s">
        <v>886</v>
      </c>
      <c r="H17" s="69"/>
    </row>
    <row r="18" spans="1:8" ht="15" customHeight="1">
      <c r="A18" s="69"/>
      <c r="B18" s="176" t="s">
        <v>1227</v>
      </c>
      <c r="C18" s="177" t="s">
        <v>1228</v>
      </c>
      <c r="D18" s="178"/>
      <c r="E18" s="76"/>
      <c r="F18" s="76"/>
      <c r="G18" s="77"/>
      <c r="H18" s="69"/>
    </row>
    <row r="19" spans="1:8" ht="15" customHeight="1">
      <c r="A19" s="69"/>
      <c r="B19" s="176" t="s">
        <v>1361</v>
      </c>
      <c r="C19" s="177" t="s">
        <v>1362</v>
      </c>
      <c r="D19" s="178"/>
      <c r="E19" s="76"/>
      <c r="F19" s="76"/>
      <c r="G19" s="77"/>
      <c r="H19" s="69"/>
    </row>
    <row r="20" spans="1:8" ht="15" customHeight="1">
      <c r="A20" s="69"/>
      <c r="B20" s="176" t="s">
        <v>920</v>
      </c>
      <c r="C20" s="177" t="s">
        <v>1363</v>
      </c>
      <c r="D20" s="178" t="s">
        <v>104</v>
      </c>
      <c r="E20" s="76" t="s">
        <v>1364</v>
      </c>
      <c r="F20" s="76" t="s">
        <v>1365</v>
      </c>
      <c r="G20" s="77" t="s">
        <v>1366</v>
      </c>
      <c r="H20" s="69"/>
    </row>
    <row r="21" spans="1:8" ht="15" customHeight="1">
      <c r="A21" s="69"/>
      <c r="B21" s="176" t="s">
        <v>1229</v>
      </c>
      <c r="C21" s="177" t="s">
        <v>1230</v>
      </c>
      <c r="D21" s="178"/>
      <c r="E21" s="76"/>
      <c r="F21" s="76"/>
      <c r="G21" s="77"/>
      <c r="H21" s="69"/>
    </row>
    <row r="22" spans="1:8" ht="15" customHeight="1">
      <c r="A22" s="69"/>
      <c r="B22" s="176" t="s">
        <v>920</v>
      </c>
      <c r="C22" s="177" t="s">
        <v>1231</v>
      </c>
      <c r="D22" s="178" t="s">
        <v>104</v>
      </c>
      <c r="E22" s="76" t="s">
        <v>1367</v>
      </c>
      <c r="F22" s="76" t="s">
        <v>1233</v>
      </c>
      <c r="G22" s="77" t="s">
        <v>1368</v>
      </c>
      <c r="H22" s="69"/>
    </row>
    <row r="23" spans="1:8" ht="15" customHeight="1">
      <c r="A23" s="69"/>
      <c r="B23" s="176" t="s">
        <v>1369</v>
      </c>
      <c r="C23" s="177" t="s">
        <v>1370</v>
      </c>
      <c r="D23" s="178"/>
      <c r="E23" s="76"/>
      <c r="F23" s="76"/>
      <c r="G23" s="77"/>
      <c r="H23" s="69"/>
    </row>
    <row r="24" spans="1:8" ht="15" customHeight="1">
      <c r="A24" s="69"/>
      <c r="B24" s="176" t="s">
        <v>1371</v>
      </c>
      <c r="C24" s="177" t="s">
        <v>1372</v>
      </c>
      <c r="D24" s="178"/>
      <c r="E24" s="76"/>
      <c r="F24" s="76"/>
      <c r="G24" s="77"/>
      <c r="H24" s="69"/>
    </row>
    <row r="25" spans="1:8" ht="15" customHeight="1">
      <c r="A25" s="69"/>
      <c r="B25" s="176" t="s">
        <v>1273</v>
      </c>
      <c r="C25" s="177" t="s">
        <v>1137</v>
      </c>
      <c r="D25" s="178" t="s">
        <v>104</v>
      </c>
      <c r="E25" s="76" t="s">
        <v>1373</v>
      </c>
      <c r="F25" s="76" t="s">
        <v>1374</v>
      </c>
      <c r="G25" s="77" t="s">
        <v>1375</v>
      </c>
      <c r="H25" s="69"/>
    </row>
    <row r="26" spans="1:8" ht="15" customHeight="1">
      <c r="A26" s="69"/>
      <c r="B26" s="176" t="s">
        <v>1278</v>
      </c>
      <c r="C26" s="177" t="s">
        <v>1376</v>
      </c>
      <c r="D26" s="178" t="s">
        <v>104</v>
      </c>
      <c r="E26" s="76" t="s">
        <v>1377</v>
      </c>
      <c r="F26" s="76" t="s">
        <v>1378</v>
      </c>
      <c r="G26" s="77" t="s">
        <v>1379</v>
      </c>
      <c r="H26" s="69"/>
    </row>
    <row r="27" spans="1:8" ht="15" customHeight="1">
      <c r="A27" s="69"/>
      <c r="B27" s="176" t="s">
        <v>1017</v>
      </c>
      <c r="C27" s="177" t="s">
        <v>1380</v>
      </c>
      <c r="D27" s="178" t="s">
        <v>104</v>
      </c>
      <c r="E27" s="76" t="s">
        <v>1381</v>
      </c>
      <c r="F27" s="76" t="s">
        <v>1374</v>
      </c>
      <c r="G27" s="77" t="s">
        <v>1382</v>
      </c>
      <c r="H27" s="69"/>
    </row>
    <row r="28" spans="1:8" ht="15" customHeight="1">
      <c r="A28" s="69"/>
      <c r="B28" s="176" t="s">
        <v>1283</v>
      </c>
      <c r="C28" s="177" t="s">
        <v>1383</v>
      </c>
      <c r="D28" s="178" t="s">
        <v>104</v>
      </c>
      <c r="E28" s="76" t="s">
        <v>1384</v>
      </c>
      <c r="F28" s="76" t="s">
        <v>1385</v>
      </c>
      <c r="G28" s="77" t="s">
        <v>1386</v>
      </c>
      <c r="H28" s="69"/>
    </row>
    <row r="29" spans="1:8" ht="15" customHeight="1">
      <c r="A29" s="69"/>
      <c r="B29" s="176" t="s">
        <v>1288</v>
      </c>
      <c r="C29" s="177" t="s">
        <v>1387</v>
      </c>
      <c r="D29" s="178" t="s">
        <v>104</v>
      </c>
      <c r="E29" s="76" t="s">
        <v>1388</v>
      </c>
      <c r="F29" s="76" t="s">
        <v>1385</v>
      </c>
      <c r="G29" s="77" t="s">
        <v>1389</v>
      </c>
      <c r="H29" s="69"/>
    </row>
    <row r="30" spans="1:8" ht="15" customHeight="1">
      <c r="A30" s="69"/>
      <c r="B30" s="176" t="s">
        <v>1390</v>
      </c>
      <c r="C30" s="177" t="s">
        <v>1391</v>
      </c>
      <c r="D30" s="178" t="s">
        <v>104</v>
      </c>
      <c r="E30" s="76" t="s">
        <v>1392</v>
      </c>
      <c r="F30" s="76" t="s">
        <v>1385</v>
      </c>
      <c r="G30" s="77" t="s">
        <v>1393</v>
      </c>
      <c r="H30" s="69"/>
    </row>
    <row r="31" spans="1:8" ht="15" customHeight="1">
      <c r="A31" s="69"/>
      <c r="B31" s="176" t="s">
        <v>894</v>
      </c>
      <c r="C31" s="177" t="s">
        <v>895</v>
      </c>
      <c r="D31" s="178"/>
      <c r="E31" s="76"/>
      <c r="F31" s="76"/>
      <c r="G31" s="77"/>
      <c r="H31" s="69"/>
    </row>
    <row r="32" spans="1:8" ht="15" customHeight="1">
      <c r="A32" s="69"/>
      <c r="B32" s="176" t="s">
        <v>896</v>
      </c>
      <c r="C32" s="177" t="s">
        <v>1272</v>
      </c>
      <c r="D32" s="178"/>
      <c r="E32" s="76"/>
      <c r="F32" s="76"/>
      <c r="G32" s="77"/>
      <c r="H32" s="69"/>
    </row>
    <row r="33" spans="1:8" ht="15" customHeight="1">
      <c r="A33" s="69"/>
      <c r="B33" s="176" t="s">
        <v>1273</v>
      </c>
      <c r="C33" s="177" t="s">
        <v>1274</v>
      </c>
      <c r="D33" s="178" t="s">
        <v>104</v>
      </c>
      <c r="E33" s="76" t="s">
        <v>1394</v>
      </c>
      <c r="F33" s="76" t="s">
        <v>1395</v>
      </c>
      <c r="G33" s="77" t="s">
        <v>1396</v>
      </c>
      <c r="H33" s="69"/>
    </row>
    <row r="34" spans="1:8" ht="15" customHeight="1">
      <c r="A34" s="69"/>
      <c r="B34" s="176" t="s">
        <v>1278</v>
      </c>
      <c r="C34" s="177" t="s">
        <v>1279</v>
      </c>
      <c r="D34" s="178" t="s">
        <v>104</v>
      </c>
      <c r="E34" s="76" t="s">
        <v>1397</v>
      </c>
      <c r="F34" s="76" t="s">
        <v>1398</v>
      </c>
      <c r="G34" s="77" t="s">
        <v>1399</v>
      </c>
      <c r="H34" s="69"/>
    </row>
    <row r="35" spans="1:8" ht="15" customHeight="1">
      <c r="A35" s="69"/>
      <c r="B35" s="176" t="s">
        <v>924</v>
      </c>
      <c r="C35" s="177" t="s">
        <v>1284</v>
      </c>
      <c r="D35" s="178" t="s">
        <v>104</v>
      </c>
      <c r="E35" s="76" t="s">
        <v>1400</v>
      </c>
      <c r="F35" s="76" t="s">
        <v>1395</v>
      </c>
      <c r="G35" s="77" t="s">
        <v>1401</v>
      </c>
      <c r="H35" s="69"/>
    </row>
    <row r="36" spans="1:8" ht="15" customHeight="1">
      <c r="A36" s="69"/>
      <c r="B36" s="176" t="s">
        <v>1402</v>
      </c>
      <c r="C36" s="177" t="s">
        <v>1403</v>
      </c>
      <c r="D36" s="178"/>
      <c r="E36" s="76"/>
      <c r="F36" s="76"/>
      <c r="G36" s="77"/>
      <c r="H36" s="69"/>
    </row>
    <row r="37" spans="1:8" ht="15" customHeight="1">
      <c r="A37" s="69"/>
      <c r="B37" s="176" t="s">
        <v>1404</v>
      </c>
      <c r="C37" s="177" t="s">
        <v>1405</v>
      </c>
      <c r="D37" s="178"/>
      <c r="E37" s="76"/>
      <c r="F37" s="76"/>
      <c r="G37" s="77"/>
      <c r="H37" s="69"/>
    </row>
    <row r="38" spans="1:8" ht="15" customHeight="1">
      <c r="A38" s="69"/>
      <c r="B38" s="176" t="s">
        <v>1049</v>
      </c>
      <c r="C38" s="177" t="s">
        <v>1406</v>
      </c>
      <c r="D38" s="178"/>
      <c r="E38" s="76"/>
      <c r="F38" s="76"/>
      <c r="G38" s="77"/>
      <c r="H38" s="69"/>
    </row>
    <row r="39" spans="1:8" ht="15" customHeight="1">
      <c r="A39" s="69"/>
      <c r="B39" s="176" t="s">
        <v>1084</v>
      </c>
      <c r="C39" s="177" t="s">
        <v>1407</v>
      </c>
      <c r="D39" s="178" t="s">
        <v>122</v>
      </c>
      <c r="E39" s="76" t="s">
        <v>1408</v>
      </c>
      <c r="F39" s="76" t="s">
        <v>1409</v>
      </c>
      <c r="G39" s="77" t="s">
        <v>1410</v>
      </c>
      <c r="H39" s="69"/>
    </row>
    <row r="40" spans="1:8" ht="15" customHeight="1">
      <c r="A40" s="69"/>
      <c r="B40" s="176" t="s">
        <v>1293</v>
      </c>
      <c r="C40" s="177" t="s">
        <v>1294</v>
      </c>
      <c r="D40" s="178"/>
      <c r="E40" s="76"/>
      <c r="F40" s="76"/>
      <c r="G40" s="77"/>
      <c r="H40" s="69"/>
    </row>
    <row r="41" spans="1:8" ht="15" customHeight="1">
      <c r="A41" s="69"/>
      <c r="B41" s="176" t="s">
        <v>1295</v>
      </c>
      <c r="C41" s="177" t="s">
        <v>1296</v>
      </c>
      <c r="D41" s="178"/>
      <c r="E41" s="76"/>
      <c r="F41" s="76"/>
      <c r="G41" s="77"/>
      <c r="H41" s="69"/>
    </row>
    <row r="42" spans="1:8" ht="15" customHeight="1">
      <c r="A42" s="69"/>
      <c r="B42" s="176" t="s">
        <v>948</v>
      </c>
      <c r="C42" s="177" t="s">
        <v>1297</v>
      </c>
      <c r="D42" s="178" t="s">
        <v>104</v>
      </c>
      <c r="E42" s="76" t="s">
        <v>1411</v>
      </c>
      <c r="F42" s="76" t="s">
        <v>1412</v>
      </c>
      <c r="G42" s="77" t="s">
        <v>1413</v>
      </c>
      <c r="H42" s="69"/>
    </row>
    <row r="43" spans="1:8" ht="15" customHeight="1">
      <c r="A43" s="69"/>
      <c r="B43" s="176" t="s">
        <v>1414</v>
      </c>
      <c r="C43" s="177" t="s">
        <v>1415</v>
      </c>
      <c r="D43" s="178"/>
      <c r="E43" s="76"/>
      <c r="F43" s="76"/>
      <c r="G43" s="77"/>
      <c r="H43" s="69"/>
    </row>
    <row r="44" spans="1:8" ht="15" customHeight="1">
      <c r="A44" s="69"/>
      <c r="B44" s="176" t="s">
        <v>948</v>
      </c>
      <c r="C44" s="177" t="s">
        <v>1416</v>
      </c>
      <c r="D44" s="178" t="s">
        <v>104</v>
      </c>
      <c r="E44" s="76" t="s">
        <v>1417</v>
      </c>
      <c r="F44" s="76" t="s">
        <v>1418</v>
      </c>
      <c r="G44" s="77" t="s">
        <v>1419</v>
      </c>
      <c r="H44" s="69"/>
    </row>
    <row r="45" spans="1:8" ht="15" customHeight="1">
      <c r="A45" s="69"/>
      <c r="B45" s="176" t="s">
        <v>1301</v>
      </c>
      <c r="C45" s="177" t="s">
        <v>1302</v>
      </c>
      <c r="D45" s="178"/>
      <c r="E45" s="76"/>
      <c r="F45" s="76"/>
      <c r="G45" s="77"/>
      <c r="H45" s="69"/>
    </row>
    <row r="46" spans="1:8" ht="15" customHeight="1">
      <c r="A46" s="69"/>
      <c r="B46" s="176" t="s">
        <v>1420</v>
      </c>
      <c r="C46" s="177" t="s">
        <v>1421</v>
      </c>
      <c r="D46" s="178" t="s">
        <v>104</v>
      </c>
      <c r="E46" s="76" t="s">
        <v>1422</v>
      </c>
      <c r="F46" s="76" t="s">
        <v>1423</v>
      </c>
      <c r="G46" s="77" t="s">
        <v>1424</v>
      </c>
      <c r="H46" s="69"/>
    </row>
    <row r="47" spans="1:8" ht="15" customHeight="1">
      <c r="A47" s="69"/>
      <c r="B47" s="176" t="s">
        <v>1425</v>
      </c>
      <c r="C47" s="177" t="s">
        <v>1426</v>
      </c>
      <c r="D47" s="178"/>
      <c r="E47" s="76"/>
      <c r="F47" s="76"/>
      <c r="G47" s="77"/>
      <c r="H47" s="69"/>
    </row>
    <row r="48" spans="1:8" ht="15" customHeight="1">
      <c r="A48" s="69"/>
      <c r="B48" s="176" t="s">
        <v>924</v>
      </c>
      <c r="C48" s="177" t="s">
        <v>1427</v>
      </c>
      <c r="D48" s="178" t="s">
        <v>104</v>
      </c>
      <c r="E48" s="76" t="s">
        <v>1428</v>
      </c>
      <c r="F48" s="76" t="s">
        <v>1429</v>
      </c>
      <c r="G48" s="77" t="s">
        <v>1430</v>
      </c>
      <c r="H48" s="69"/>
    </row>
    <row r="49" spans="1:8" ht="15" customHeight="1">
      <c r="A49" s="69"/>
      <c r="B49" s="176" t="s">
        <v>1303</v>
      </c>
      <c r="C49" s="177" t="s">
        <v>1304</v>
      </c>
      <c r="D49" s="178"/>
      <c r="E49" s="76"/>
      <c r="F49" s="76"/>
      <c r="G49" s="77"/>
      <c r="H49" s="69"/>
    </row>
    <row r="50" spans="1:8" ht="15" customHeight="1">
      <c r="A50" s="69"/>
      <c r="B50" s="176" t="s">
        <v>920</v>
      </c>
      <c r="C50" s="177" t="s">
        <v>1431</v>
      </c>
      <c r="D50" s="178" t="s">
        <v>104</v>
      </c>
      <c r="E50" s="76" t="s">
        <v>1432</v>
      </c>
      <c r="F50" s="76" t="s">
        <v>1307</v>
      </c>
      <c r="G50" s="77" t="s">
        <v>1433</v>
      </c>
      <c r="H50" s="69"/>
    </row>
    <row r="51" spans="1:8" ht="15" customHeight="1">
      <c r="A51" s="69"/>
      <c r="B51" s="176" t="s">
        <v>924</v>
      </c>
      <c r="C51" s="177" t="s">
        <v>931</v>
      </c>
      <c r="D51" s="178" t="s">
        <v>1249</v>
      </c>
      <c r="E51" s="76" t="s">
        <v>1434</v>
      </c>
      <c r="F51" s="76" t="s">
        <v>1435</v>
      </c>
      <c r="G51" s="77" t="s">
        <v>1436</v>
      </c>
      <c r="H51" s="69"/>
    </row>
    <row r="52" spans="1:8" ht="15" customHeight="1">
      <c r="A52" s="69"/>
      <c r="B52" s="176" t="s">
        <v>948</v>
      </c>
      <c r="C52" s="177" t="s">
        <v>1437</v>
      </c>
      <c r="D52" s="178" t="s">
        <v>1438</v>
      </c>
      <c r="E52" s="76" t="s">
        <v>1439</v>
      </c>
      <c r="F52" s="76" t="s">
        <v>1440</v>
      </c>
      <c r="G52" s="77" t="s">
        <v>1441</v>
      </c>
      <c r="H52" s="69"/>
    </row>
    <row r="53" spans="1:8" ht="15" customHeight="1">
      <c r="A53" s="69"/>
      <c r="B53" s="176" t="s">
        <v>1442</v>
      </c>
      <c r="C53" s="177" t="s">
        <v>1443</v>
      </c>
      <c r="D53" s="178"/>
      <c r="E53" s="76"/>
      <c r="F53" s="76"/>
      <c r="G53" s="77"/>
      <c r="H53" s="69"/>
    </row>
    <row r="54" spans="1:8" ht="30" customHeight="1">
      <c r="A54" s="69"/>
      <c r="B54" s="176" t="s">
        <v>1444</v>
      </c>
      <c r="C54" s="177" t="s">
        <v>1445</v>
      </c>
      <c r="D54" s="178" t="s">
        <v>122</v>
      </c>
      <c r="E54" s="76" t="s">
        <v>1446</v>
      </c>
      <c r="F54" s="76" t="s">
        <v>1447</v>
      </c>
      <c r="G54" s="77" t="s">
        <v>1448</v>
      </c>
      <c r="H54" s="69"/>
    </row>
    <row r="55" spans="1:8" ht="53" customHeight="1">
      <c r="A55" s="69"/>
      <c r="B55" s="176"/>
      <c r="C55" s="177"/>
      <c r="D55" s="178"/>
      <c r="E55" s="76"/>
      <c r="F55" s="76"/>
      <c r="G55" s="77"/>
      <c r="H55" s="69"/>
    </row>
    <row r="56" spans="1:8" ht="15" customHeight="1">
      <c r="A56" s="69"/>
      <c r="B56" s="293" t="s">
        <v>1449</v>
      </c>
      <c r="C56" s="293"/>
      <c r="D56" s="293"/>
      <c r="E56" s="293"/>
      <c r="F56" s="293"/>
      <c r="G56" s="293"/>
      <c r="H56" s="69"/>
    </row>
    <row r="57" spans="1:8" ht="47" customHeight="1">
      <c r="A57" s="69"/>
      <c r="B57" s="69"/>
      <c r="C57" s="69"/>
      <c r="D57" s="69"/>
      <c r="E57" s="69"/>
      <c r="F57" s="69"/>
      <c r="G57" s="69"/>
      <c r="H57" s="69"/>
    </row>
    <row r="58" spans="1:8" ht="42" customHeight="1">
      <c r="A58" s="69"/>
      <c r="B58" s="69"/>
      <c r="C58" s="69"/>
      <c r="D58" s="69"/>
      <c r="E58" s="69"/>
      <c r="F58" s="69"/>
      <c r="G58" s="69"/>
      <c r="H58" s="69"/>
    </row>
    <row r="59" spans="1:8" ht="33" customHeight="1">
      <c r="A59" s="69"/>
      <c r="B59" s="289" t="s">
        <v>880</v>
      </c>
      <c r="C59" s="289"/>
      <c r="D59" s="289"/>
      <c r="E59" s="289"/>
      <c r="F59" s="289"/>
      <c r="G59" s="289"/>
      <c r="H59" s="69"/>
    </row>
    <row r="60" spans="1:8" ht="33" customHeight="1">
      <c r="A60" s="69"/>
      <c r="B60" s="290" t="s">
        <v>881</v>
      </c>
      <c r="C60" s="290"/>
      <c r="D60" s="290"/>
      <c r="E60" s="290"/>
      <c r="F60" s="290"/>
      <c r="G60" s="290"/>
      <c r="H60" s="69"/>
    </row>
    <row r="61" spans="1:8" ht="24" customHeight="1">
      <c r="A61" s="69"/>
      <c r="B61" s="294" t="s">
        <v>1359</v>
      </c>
      <c r="C61" s="294"/>
      <c r="D61" s="294"/>
      <c r="E61" s="294"/>
      <c r="F61" s="294"/>
      <c r="G61" s="294"/>
      <c r="H61" s="69"/>
    </row>
    <row r="62" spans="1:8" ht="22" customHeight="1">
      <c r="A62" s="69"/>
      <c r="B62" s="292" t="s">
        <v>808</v>
      </c>
      <c r="C62" s="292"/>
      <c r="D62" s="292"/>
      <c r="E62" s="292"/>
      <c r="F62" s="292"/>
      <c r="G62" s="292"/>
      <c r="H62" s="69"/>
    </row>
    <row r="63" spans="1:8" ht="17" customHeight="1">
      <c r="A63" s="69"/>
      <c r="B63" s="173" t="s">
        <v>883</v>
      </c>
      <c r="C63" s="174" t="s">
        <v>884</v>
      </c>
      <c r="D63" s="174" t="s">
        <v>99</v>
      </c>
      <c r="E63" s="174" t="s">
        <v>100</v>
      </c>
      <c r="F63" s="174" t="s">
        <v>885</v>
      </c>
      <c r="G63" s="175" t="s">
        <v>886</v>
      </c>
      <c r="H63" s="69"/>
    </row>
    <row r="64" spans="1:8" ht="15" customHeight="1">
      <c r="A64" s="69"/>
      <c r="B64" s="176" t="s">
        <v>916</v>
      </c>
      <c r="C64" s="177" t="s">
        <v>917</v>
      </c>
      <c r="D64" s="178"/>
      <c r="E64" s="76"/>
      <c r="F64" s="76"/>
      <c r="G64" s="77"/>
      <c r="H64" s="69"/>
    </row>
    <row r="65" spans="1:8" ht="15" customHeight="1">
      <c r="A65" s="69"/>
      <c r="B65" s="176" t="s">
        <v>1235</v>
      </c>
      <c r="C65" s="177" t="s">
        <v>1236</v>
      </c>
      <c r="D65" s="178"/>
      <c r="E65" s="76"/>
      <c r="F65" s="76"/>
      <c r="G65" s="77"/>
      <c r="H65" s="69"/>
    </row>
    <row r="66" spans="1:8" ht="15" customHeight="1">
      <c r="A66" s="69"/>
      <c r="B66" s="176" t="s">
        <v>1273</v>
      </c>
      <c r="C66" s="177" t="s">
        <v>1237</v>
      </c>
      <c r="D66" s="178" t="s">
        <v>122</v>
      </c>
      <c r="E66" s="76" t="s">
        <v>1450</v>
      </c>
      <c r="F66" s="76" t="s">
        <v>1239</v>
      </c>
      <c r="G66" s="77" t="s">
        <v>1451</v>
      </c>
      <c r="H66" s="69"/>
    </row>
    <row r="67" spans="1:8" ht="15" customHeight="1">
      <c r="A67" s="69"/>
      <c r="B67" s="176" t="s">
        <v>1278</v>
      </c>
      <c r="C67" s="177" t="s">
        <v>1316</v>
      </c>
      <c r="D67" s="178" t="s">
        <v>122</v>
      </c>
      <c r="E67" s="76" t="s">
        <v>1452</v>
      </c>
      <c r="F67" s="76" t="s">
        <v>1239</v>
      </c>
      <c r="G67" s="77" t="s">
        <v>1453</v>
      </c>
      <c r="H67" s="69"/>
    </row>
    <row r="68" spans="1:8" ht="15" customHeight="1">
      <c r="A68" s="69"/>
      <c r="B68" s="176" t="s">
        <v>1241</v>
      </c>
      <c r="C68" s="177" t="s">
        <v>1242</v>
      </c>
      <c r="D68" s="178"/>
      <c r="E68" s="76"/>
      <c r="F68" s="76"/>
      <c r="G68" s="77"/>
      <c r="H68" s="69"/>
    </row>
    <row r="69" spans="1:8" ht="15" customHeight="1">
      <c r="A69" s="69"/>
      <c r="B69" s="176" t="s">
        <v>1243</v>
      </c>
      <c r="C69" s="177" t="s">
        <v>1242</v>
      </c>
      <c r="D69" s="178"/>
      <c r="E69" s="76"/>
      <c r="F69" s="76"/>
      <c r="G69" s="77"/>
      <c r="H69" s="69"/>
    </row>
    <row r="70" spans="1:8" ht="15" customHeight="1">
      <c r="A70" s="69"/>
      <c r="B70" s="176" t="s">
        <v>1273</v>
      </c>
      <c r="C70" s="177" t="s">
        <v>1244</v>
      </c>
      <c r="D70" s="178" t="s">
        <v>122</v>
      </c>
      <c r="E70" s="76" t="s">
        <v>1454</v>
      </c>
      <c r="F70" s="76" t="s">
        <v>1246</v>
      </c>
      <c r="G70" s="77" t="s">
        <v>1455</v>
      </c>
      <c r="H70" s="69"/>
    </row>
    <row r="71" spans="1:8" ht="15" customHeight="1">
      <c r="A71" s="69"/>
      <c r="B71" s="176" t="s">
        <v>1278</v>
      </c>
      <c r="C71" s="177" t="s">
        <v>1321</v>
      </c>
      <c r="D71" s="178" t="s">
        <v>122</v>
      </c>
      <c r="E71" s="76" t="s">
        <v>1456</v>
      </c>
      <c r="F71" s="76" t="s">
        <v>1246</v>
      </c>
      <c r="G71" s="77" t="s">
        <v>1457</v>
      </c>
      <c r="H71" s="69"/>
    </row>
    <row r="72" spans="1:8" ht="15" customHeight="1">
      <c r="A72" s="69"/>
      <c r="B72" s="176" t="s">
        <v>1248</v>
      </c>
      <c r="C72" s="177" t="s">
        <v>931</v>
      </c>
      <c r="D72" s="178" t="s">
        <v>1249</v>
      </c>
      <c r="E72" s="76" t="s">
        <v>1458</v>
      </c>
      <c r="F72" s="76" t="s">
        <v>1459</v>
      </c>
      <c r="G72" s="77" t="s">
        <v>1460</v>
      </c>
      <c r="H72" s="69"/>
    </row>
    <row r="73" spans="1:8" ht="15" customHeight="1">
      <c r="A73" s="69"/>
      <c r="B73" s="176" t="s">
        <v>1327</v>
      </c>
      <c r="C73" s="177" t="s">
        <v>1328</v>
      </c>
      <c r="D73" s="178"/>
      <c r="E73" s="76"/>
      <c r="F73" s="76"/>
      <c r="G73" s="77"/>
      <c r="H73" s="69"/>
    </row>
    <row r="74" spans="1:8" ht="15" customHeight="1">
      <c r="A74" s="69"/>
      <c r="B74" s="176" t="s">
        <v>1329</v>
      </c>
      <c r="C74" s="177" t="s">
        <v>1330</v>
      </c>
      <c r="D74" s="178" t="s">
        <v>104</v>
      </c>
      <c r="E74" s="76" t="s">
        <v>1461</v>
      </c>
      <c r="F74" s="76" t="s">
        <v>1462</v>
      </c>
      <c r="G74" s="77" t="s">
        <v>1463</v>
      </c>
      <c r="H74" s="69"/>
    </row>
    <row r="75" spans="1:8" ht="409.5" customHeight="1">
      <c r="A75" s="69"/>
      <c r="B75" s="176"/>
      <c r="C75" s="177"/>
      <c r="D75" s="178"/>
      <c r="E75" s="76"/>
      <c r="F75" s="76"/>
      <c r="G75" s="77"/>
      <c r="H75" s="69"/>
    </row>
    <row r="76" spans="1:8" ht="15" customHeight="1">
      <c r="A76" s="69"/>
      <c r="B76" s="293" t="s">
        <v>1464</v>
      </c>
      <c r="C76" s="293"/>
      <c r="D76" s="293"/>
      <c r="E76" s="293"/>
      <c r="F76" s="293"/>
      <c r="G76" s="293"/>
      <c r="H76" s="69"/>
    </row>
    <row r="77" spans="1:8" ht="47" customHeight="1">
      <c r="A77" s="69"/>
      <c r="B77" s="69"/>
      <c r="C77" s="69"/>
      <c r="D77" s="69"/>
      <c r="E77" s="69"/>
      <c r="F77" s="69"/>
      <c r="G77" s="69"/>
      <c r="H77" s="69"/>
    </row>
    <row r="78" spans="1:8" ht="42" customHeight="1">
      <c r="A78" s="69"/>
      <c r="B78" s="69"/>
      <c r="C78" s="69"/>
      <c r="D78" s="69"/>
      <c r="E78" s="69"/>
      <c r="F78" s="69"/>
      <c r="G78" s="69"/>
      <c r="H78" s="69"/>
    </row>
    <row r="79" spans="1:8" ht="33" customHeight="1">
      <c r="A79" s="69"/>
      <c r="B79" s="289" t="s">
        <v>880</v>
      </c>
      <c r="C79" s="289"/>
      <c r="D79" s="289"/>
      <c r="E79" s="289"/>
      <c r="F79" s="289"/>
      <c r="G79" s="289"/>
      <c r="H79" s="69"/>
    </row>
    <row r="80" spans="1:8" ht="33" customHeight="1">
      <c r="A80" s="69"/>
      <c r="B80" s="290" t="s">
        <v>881</v>
      </c>
      <c r="C80" s="290"/>
      <c r="D80" s="290"/>
      <c r="E80" s="290"/>
      <c r="F80" s="290"/>
      <c r="G80" s="290"/>
      <c r="H80" s="69"/>
    </row>
    <row r="81" spans="1:8" ht="24" customHeight="1">
      <c r="A81" s="69"/>
      <c r="B81" s="294" t="s">
        <v>1359</v>
      </c>
      <c r="C81" s="294"/>
      <c r="D81" s="294"/>
      <c r="E81" s="294"/>
      <c r="F81" s="294"/>
      <c r="G81" s="294"/>
      <c r="H81" s="69"/>
    </row>
    <row r="82" spans="1:8" ht="22" customHeight="1">
      <c r="A82" s="69"/>
      <c r="B82" s="292" t="s">
        <v>814</v>
      </c>
      <c r="C82" s="292"/>
      <c r="D82" s="292"/>
      <c r="E82" s="292"/>
      <c r="F82" s="292"/>
      <c r="G82" s="292"/>
      <c r="H82" s="69"/>
    </row>
    <row r="83" spans="1:8" ht="17" customHeight="1">
      <c r="A83" s="69"/>
      <c r="B83" s="173" t="s">
        <v>883</v>
      </c>
      <c r="C83" s="174" t="s">
        <v>884</v>
      </c>
      <c r="D83" s="174" t="s">
        <v>99</v>
      </c>
      <c r="E83" s="174" t="s">
        <v>100</v>
      </c>
      <c r="F83" s="174" t="s">
        <v>885</v>
      </c>
      <c r="G83" s="175" t="s">
        <v>886</v>
      </c>
      <c r="H83" s="69"/>
    </row>
    <row r="84" spans="1:8" ht="15" customHeight="1">
      <c r="A84" s="69"/>
      <c r="B84" s="176" t="s">
        <v>1334</v>
      </c>
      <c r="C84" s="177" t="s">
        <v>1335</v>
      </c>
      <c r="D84" s="178"/>
      <c r="E84" s="76"/>
      <c r="F84" s="76"/>
      <c r="G84" s="77"/>
      <c r="H84" s="69"/>
    </row>
    <row r="85" spans="1:8" ht="15" customHeight="1">
      <c r="A85" s="69"/>
      <c r="B85" s="176" t="s">
        <v>1336</v>
      </c>
      <c r="C85" s="177" t="s">
        <v>1465</v>
      </c>
      <c r="D85" s="178" t="s">
        <v>166</v>
      </c>
      <c r="E85" s="76" t="s">
        <v>1466</v>
      </c>
      <c r="F85" s="76" t="s">
        <v>1467</v>
      </c>
      <c r="G85" s="77" t="s">
        <v>862</v>
      </c>
      <c r="H85" s="69"/>
    </row>
    <row r="86" spans="1:8" ht="409.5" customHeight="1">
      <c r="A86" s="69"/>
      <c r="B86" s="176"/>
      <c r="C86" s="177"/>
      <c r="D86" s="178"/>
      <c r="E86" s="76"/>
      <c r="F86" s="76"/>
      <c r="G86" s="77"/>
      <c r="H86" s="69"/>
    </row>
    <row r="87" spans="1:8" ht="15" customHeight="1">
      <c r="A87" s="69"/>
      <c r="B87" s="293" t="s">
        <v>1468</v>
      </c>
      <c r="C87" s="293"/>
      <c r="D87" s="293"/>
      <c r="E87" s="293"/>
      <c r="F87" s="293"/>
      <c r="G87" s="293"/>
      <c r="H87" s="69"/>
    </row>
    <row r="88" spans="1:8" ht="47" customHeight="1">
      <c r="A88" s="69"/>
      <c r="B88" s="69"/>
      <c r="C88" s="69"/>
      <c r="D88" s="69"/>
      <c r="E88" s="69"/>
      <c r="F88" s="69"/>
      <c r="G88" s="69"/>
      <c r="H88" s="69"/>
    </row>
    <row r="89" spans="1:8" ht="42" customHeight="1">
      <c r="A89" s="69"/>
      <c r="B89" s="69"/>
      <c r="C89" s="69"/>
      <c r="D89" s="69"/>
      <c r="E89" s="69"/>
      <c r="F89" s="69"/>
      <c r="G89" s="69"/>
      <c r="H89" s="69"/>
    </row>
    <row r="90" spans="1:8" ht="33" customHeight="1">
      <c r="A90" s="69"/>
      <c r="B90" s="289" t="s">
        <v>880</v>
      </c>
      <c r="C90" s="289"/>
      <c r="D90" s="289"/>
      <c r="E90" s="289"/>
      <c r="F90" s="289"/>
      <c r="G90" s="289"/>
      <c r="H90" s="69"/>
    </row>
    <row r="91" spans="1:8" ht="33" customHeight="1">
      <c r="A91" s="69"/>
      <c r="B91" s="290" t="s">
        <v>881</v>
      </c>
      <c r="C91" s="290"/>
      <c r="D91" s="290"/>
      <c r="E91" s="290"/>
      <c r="F91" s="290"/>
      <c r="G91" s="290"/>
      <c r="H91" s="69"/>
    </row>
    <row r="92" spans="1:8" ht="24" customHeight="1">
      <c r="A92" s="69"/>
      <c r="B92" s="294" t="s">
        <v>1359</v>
      </c>
      <c r="C92" s="294"/>
      <c r="D92" s="294"/>
      <c r="E92" s="294"/>
      <c r="F92" s="294"/>
      <c r="G92" s="294"/>
      <c r="H92" s="69"/>
    </row>
    <row r="93" spans="1:8" ht="22" customHeight="1">
      <c r="A93" s="69"/>
      <c r="B93" s="292" t="s">
        <v>819</v>
      </c>
      <c r="C93" s="292"/>
      <c r="D93" s="292"/>
      <c r="E93" s="292"/>
      <c r="F93" s="292"/>
      <c r="G93" s="292"/>
      <c r="H93" s="69"/>
    </row>
    <row r="94" spans="1:8" ht="17" customHeight="1">
      <c r="A94" s="69"/>
      <c r="B94" s="173" t="s">
        <v>883</v>
      </c>
      <c r="C94" s="174" t="s">
        <v>884</v>
      </c>
      <c r="D94" s="174" t="s">
        <v>99</v>
      </c>
      <c r="E94" s="174" t="s">
        <v>100</v>
      </c>
      <c r="F94" s="174" t="s">
        <v>885</v>
      </c>
      <c r="G94" s="175" t="s">
        <v>886</v>
      </c>
      <c r="H94" s="69"/>
    </row>
    <row r="95" spans="1:8" ht="15" customHeight="1">
      <c r="A95" s="69"/>
      <c r="B95" s="176" t="s">
        <v>1066</v>
      </c>
      <c r="C95" s="177" t="s">
        <v>1067</v>
      </c>
      <c r="D95" s="178"/>
      <c r="E95" s="76"/>
      <c r="F95" s="76"/>
      <c r="G95" s="77"/>
      <c r="H95" s="69"/>
    </row>
    <row r="96" spans="1:8" ht="15" customHeight="1">
      <c r="A96" s="69"/>
      <c r="B96" s="176" t="s">
        <v>1254</v>
      </c>
      <c r="C96" s="177" t="s">
        <v>1255</v>
      </c>
      <c r="D96" s="178" t="s">
        <v>166</v>
      </c>
      <c r="E96" s="76" t="s">
        <v>1469</v>
      </c>
      <c r="F96" s="76" t="s">
        <v>1342</v>
      </c>
      <c r="G96" s="77" t="s">
        <v>1470</v>
      </c>
      <c r="H96" s="69"/>
    </row>
    <row r="97" spans="1:8" ht="15" customHeight="1">
      <c r="A97" s="69"/>
      <c r="B97" s="176" t="s">
        <v>1350</v>
      </c>
      <c r="C97" s="177" t="s">
        <v>1351</v>
      </c>
      <c r="D97" s="178"/>
      <c r="E97" s="76"/>
      <c r="F97" s="76"/>
      <c r="G97" s="77"/>
      <c r="H97" s="69"/>
    </row>
    <row r="98" spans="1:8" ht="15" customHeight="1">
      <c r="A98" s="69"/>
      <c r="B98" s="176" t="s">
        <v>1352</v>
      </c>
      <c r="C98" s="177" t="s">
        <v>1353</v>
      </c>
      <c r="D98" s="178" t="s">
        <v>191</v>
      </c>
      <c r="E98" s="76" t="s">
        <v>1042</v>
      </c>
      <c r="F98" s="76" t="s">
        <v>1471</v>
      </c>
      <c r="G98" s="77" t="s">
        <v>1472</v>
      </c>
      <c r="H98" s="69"/>
    </row>
    <row r="99" spans="1:8" ht="15" customHeight="1">
      <c r="A99" s="69"/>
      <c r="B99" s="176" t="s">
        <v>1259</v>
      </c>
      <c r="C99" s="177" t="s">
        <v>1260</v>
      </c>
      <c r="D99" s="178"/>
      <c r="E99" s="76"/>
      <c r="F99" s="76"/>
      <c r="G99" s="77"/>
      <c r="H99" s="69"/>
    </row>
    <row r="100" spans="1:8" ht="15" customHeight="1">
      <c r="A100" s="69"/>
      <c r="B100" s="176" t="s">
        <v>1261</v>
      </c>
      <c r="C100" s="177" t="s">
        <v>1262</v>
      </c>
      <c r="D100" s="178"/>
      <c r="E100" s="76"/>
      <c r="F100" s="76"/>
      <c r="G100" s="77"/>
      <c r="H100" s="69"/>
    </row>
    <row r="101" spans="1:8" ht="15" customHeight="1">
      <c r="A101" s="69"/>
      <c r="B101" s="176" t="s">
        <v>920</v>
      </c>
      <c r="C101" s="177" t="s">
        <v>1263</v>
      </c>
      <c r="D101" s="178" t="s">
        <v>122</v>
      </c>
      <c r="E101" s="76" t="s">
        <v>1473</v>
      </c>
      <c r="F101" s="76" t="s">
        <v>1265</v>
      </c>
      <c r="G101" s="77" t="s">
        <v>1474</v>
      </c>
      <c r="H101" s="69"/>
    </row>
    <row r="102" spans="1:8" ht="409.5" customHeight="1">
      <c r="A102" s="69"/>
      <c r="B102" s="176"/>
      <c r="C102" s="177"/>
      <c r="D102" s="178"/>
      <c r="E102" s="76"/>
      <c r="F102" s="76"/>
      <c r="G102" s="77"/>
      <c r="H102" s="69"/>
    </row>
    <row r="103" spans="1:8" ht="15" customHeight="1">
      <c r="A103" s="69"/>
      <c r="B103" s="293" t="s">
        <v>1475</v>
      </c>
      <c r="C103" s="293"/>
      <c r="D103" s="293"/>
      <c r="E103" s="293"/>
      <c r="F103" s="293"/>
      <c r="G103" s="293"/>
      <c r="H103" s="69"/>
    </row>
    <row r="104" spans="1:8" ht="47" customHeight="1">
      <c r="A104" s="69"/>
      <c r="B104" s="69"/>
      <c r="C104" s="69"/>
      <c r="D104" s="69"/>
      <c r="E104" s="69"/>
      <c r="F104" s="69"/>
      <c r="G104" s="69"/>
      <c r="H104" s="69"/>
    </row>
    <row r="105" spans="1:8" ht="42" customHeight="1">
      <c r="A105" s="69"/>
      <c r="B105" s="69"/>
      <c r="C105" s="69"/>
      <c r="D105" s="69"/>
      <c r="E105" s="69"/>
      <c r="F105" s="69"/>
      <c r="G105" s="69"/>
      <c r="H105" s="69"/>
    </row>
    <row r="106" spans="1:8" ht="33" customHeight="1">
      <c r="A106" s="69"/>
      <c r="B106" s="289" t="s">
        <v>880</v>
      </c>
      <c r="C106" s="289"/>
      <c r="D106" s="289"/>
      <c r="E106" s="289"/>
      <c r="F106" s="289"/>
      <c r="G106" s="289"/>
      <c r="H106" s="69"/>
    </row>
    <row r="107" spans="1:8" ht="33" customHeight="1">
      <c r="A107" s="69"/>
      <c r="B107" s="290" t="s">
        <v>881</v>
      </c>
      <c r="C107" s="290"/>
      <c r="D107" s="290"/>
      <c r="E107" s="290"/>
      <c r="F107" s="290"/>
      <c r="G107" s="290"/>
      <c r="H107" s="69"/>
    </row>
    <row r="108" spans="1:8" ht="24" customHeight="1">
      <c r="A108" s="69"/>
      <c r="B108" s="294" t="s">
        <v>1359</v>
      </c>
      <c r="C108" s="294"/>
      <c r="D108" s="294"/>
      <c r="E108" s="294"/>
      <c r="F108" s="294"/>
      <c r="G108" s="294"/>
      <c r="H108" s="69"/>
    </row>
    <row r="109" spans="1:8" ht="22" customHeight="1">
      <c r="A109" s="69"/>
      <c r="B109" s="292" t="s">
        <v>825</v>
      </c>
      <c r="C109" s="292"/>
      <c r="D109" s="292"/>
      <c r="E109" s="292"/>
      <c r="F109" s="292"/>
      <c r="G109" s="292"/>
      <c r="H109" s="69"/>
    </row>
    <row r="110" spans="1:8" ht="17" customHeight="1">
      <c r="A110" s="69"/>
      <c r="B110" s="173" t="s">
        <v>883</v>
      </c>
      <c r="C110" s="174" t="s">
        <v>884</v>
      </c>
      <c r="D110" s="174" t="s">
        <v>99</v>
      </c>
      <c r="E110" s="174" t="s">
        <v>100</v>
      </c>
      <c r="F110" s="174" t="s">
        <v>885</v>
      </c>
      <c r="G110" s="175" t="s">
        <v>886</v>
      </c>
      <c r="H110" s="69"/>
    </row>
    <row r="111" spans="1:8" ht="15" customHeight="1">
      <c r="A111" s="69"/>
      <c r="B111" s="176" t="s">
        <v>1218</v>
      </c>
      <c r="C111" s="177" t="s">
        <v>1219</v>
      </c>
      <c r="D111" s="178"/>
      <c r="E111" s="76"/>
      <c r="F111" s="76"/>
      <c r="G111" s="77"/>
      <c r="H111" s="69"/>
    </row>
    <row r="112" spans="1:8" ht="15" customHeight="1">
      <c r="A112" s="69"/>
      <c r="B112" s="176" t="s">
        <v>920</v>
      </c>
      <c r="C112" s="177" t="s">
        <v>1476</v>
      </c>
      <c r="D112" s="178" t="s">
        <v>122</v>
      </c>
      <c r="E112" s="76" t="s">
        <v>1477</v>
      </c>
      <c r="F112" s="76" t="s">
        <v>1478</v>
      </c>
      <c r="G112" s="77" t="s">
        <v>1479</v>
      </c>
      <c r="H112" s="69"/>
    </row>
    <row r="113" spans="1:8" ht="15" customHeight="1">
      <c r="A113" s="69"/>
      <c r="B113" s="176" t="s">
        <v>924</v>
      </c>
      <c r="C113" s="177" t="s">
        <v>1480</v>
      </c>
      <c r="D113" s="178" t="s">
        <v>122</v>
      </c>
      <c r="E113" s="76" t="s">
        <v>1481</v>
      </c>
      <c r="F113" s="76" t="s">
        <v>1482</v>
      </c>
      <c r="G113" s="77" t="s">
        <v>1483</v>
      </c>
      <c r="H113" s="69"/>
    </row>
    <row r="114" spans="1:8" ht="409.5" customHeight="1">
      <c r="A114" s="69"/>
      <c r="B114" s="176"/>
      <c r="C114" s="177"/>
      <c r="D114" s="178"/>
      <c r="E114" s="76"/>
      <c r="F114" s="76"/>
      <c r="G114" s="77"/>
      <c r="H114" s="69"/>
    </row>
    <row r="115" spans="1:8" ht="15" customHeight="1">
      <c r="A115" s="69"/>
      <c r="B115" s="293" t="s">
        <v>1484</v>
      </c>
      <c r="C115" s="293"/>
      <c r="D115" s="293"/>
      <c r="E115" s="293"/>
      <c r="F115" s="293"/>
      <c r="G115" s="293"/>
      <c r="H115" s="69"/>
    </row>
    <row r="116" spans="1:8" ht="47" customHeight="1">
      <c r="A116" s="69"/>
      <c r="B116" s="69"/>
      <c r="C116" s="69"/>
      <c r="D116" s="69"/>
      <c r="E116" s="69"/>
      <c r="F116" s="69"/>
      <c r="G116" s="69"/>
      <c r="H116" s="69"/>
    </row>
  </sheetData>
  <mergeCells count="30">
    <mergeCell ref="B106:G106"/>
    <mergeCell ref="B107:G107"/>
    <mergeCell ref="B108:G108"/>
    <mergeCell ref="B109:G109"/>
    <mergeCell ref="B115:G115"/>
    <mergeCell ref="B90:G90"/>
    <mergeCell ref="B91:G91"/>
    <mergeCell ref="B92:G92"/>
    <mergeCell ref="B93:G93"/>
    <mergeCell ref="B103:G103"/>
    <mergeCell ref="B79:G79"/>
    <mergeCell ref="B80:G80"/>
    <mergeCell ref="B81:G81"/>
    <mergeCell ref="B82:G82"/>
    <mergeCell ref="B87:G87"/>
    <mergeCell ref="B59:G59"/>
    <mergeCell ref="B60:G60"/>
    <mergeCell ref="B61:G61"/>
    <mergeCell ref="B62:G62"/>
    <mergeCell ref="B76:G76"/>
    <mergeCell ref="B13:G13"/>
    <mergeCell ref="B14:G14"/>
    <mergeCell ref="B15:G15"/>
    <mergeCell ref="B16:G16"/>
    <mergeCell ref="B56:G56"/>
    <mergeCell ref="B2:G2"/>
    <mergeCell ref="B3:G3"/>
    <mergeCell ref="B4:G4"/>
    <mergeCell ref="B5:G5"/>
    <mergeCell ref="B10:G10"/>
  </mergeCells>
  <phoneticPr fontId="59" type="noConversion"/>
  <pageMargins left="0" right="0" top="0" bottom="0" header="0" footer="0"/>
  <pageSetup paperSize="9" scale="93" fitToWidth="595" fitToHeight="832" orientation="portrait" horizontalDpi="300" verticalDpi="300" r:id="rId1"/>
  <headerFooter scaleWithDoc="0" alignWithMargins="0"/>
  <rowBreaks count="5" manualBreakCount="5">
    <brk id="11" max="16383" man="1"/>
    <brk id="57" max="16383" man="1"/>
    <brk id="77" max="16383" man="1"/>
    <brk id="88" max="16383" man="1"/>
    <brk id="10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3"/>
  <sheetViews>
    <sheetView view="pageBreakPreview" zoomScale="115" zoomScaleNormal="115" workbookViewId="0">
      <selection activeCell="B4" sqref="B4:G4"/>
    </sheetView>
  </sheetViews>
  <sheetFormatPr defaultColWidth="8.90625" defaultRowHeight="12.5"/>
  <cols>
    <col min="1" max="1" width="14.63281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8.90625" style="68"/>
  </cols>
  <sheetData>
    <row r="1" spans="1:8" ht="42" customHeight="1">
      <c r="A1" s="69"/>
      <c r="B1" s="69"/>
      <c r="C1" s="69"/>
      <c r="D1" s="69"/>
      <c r="E1" s="69"/>
      <c r="F1" s="69"/>
      <c r="G1" s="69"/>
      <c r="H1" s="69"/>
    </row>
    <row r="2" spans="1:8" ht="33" customHeight="1">
      <c r="A2" s="69"/>
      <c r="B2" s="289" t="s">
        <v>880</v>
      </c>
      <c r="C2" s="289"/>
      <c r="D2" s="289"/>
      <c r="E2" s="289"/>
      <c r="F2" s="289"/>
      <c r="G2" s="289"/>
      <c r="H2" s="69"/>
    </row>
    <row r="3" spans="1:8" ht="33" customHeight="1">
      <c r="A3" s="69"/>
      <c r="B3" s="290" t="s">
        <v>881</v>
      </c>
      <c r="C3" s="290"/>
      <c r="D3" s="290"/>
      <c r="E3" s="290"/>
      <c r="F3" s="290"/>
      <c r="G3" s="290"/>
      <c r="H3" s="69"/>
    </row>
    <row r="4" spans="1:8" ht="33" customHeight="1">
      <c r="A4" s="69"/>
      <c r="B4" s="294" t="s">
        <v>1485</v>
      </c>
      <c r="C4" s="294"/>
      <c r="D4" s="294"/>
      <c r="E4" s="294"/>
      <c r="F4" s="294"/>
      <c r="G4" s="294"/>
      <c r="H4" s="69"/>
    </row>
    <row r="5" spans="1:8" ht="22" customHeight="1">
      <c r="A5" s="69"/>
      <c r="B5" s="292" t="s">
        <v>796</v>
      </c>
      <c r="C5" s="292"/>
      <c r="D5" s="292"/>
      <c r="E5" s="292"/>
      <c r="F5" s="292"/>
      <c r="G5" s="292"/>
      <c r="H5" s="69"/>
    </row>
    <row r="6" spans="1:8" ht="17" customHeight="1">
      <c r="A6" s="69"/>
      <c r="B6" s="173" t="s">
        <v>883</v>
      </c>
      <c r="C6" s="174" t="s">
        <v>884</v>
      </c>
      <c r="D6" s="174" t="s">
        <v>99</v>
      </c>
      <c r="E6" s="174" t="s">
        <v>100</v>
      </c>
      <c r="F6" s="174" t="s">
        <v>885</v>
      </c>
      <c r="G6" s="175" t="s">
        <v>886</v>
      </c>
      <c r="H6" s="69"/>
    </row>
    <row r="7" spans="1:8" ht="15" customHeight="1">
      <c r="A7" s="69"/>
      <c r="B7" s="176" t="s">
        <v>887</v>
      </c>
      <c r="C7" s="177" t="s">
        <v>888</v>
      </c>
      <c r="D7" s="178"/>
      <c r="E7" s="76"/>
      <c r="F7" s="76"/>
      <c r="G7" s="77"/>
      <c r="H7" s="69"/>
    </row>
    <row r="8" spans="1:8" ht="15" customHeight="1">
      <c r="A8" s="69"/>
      <c r="B8" s="176" t="s">
        <v>889</v>
      </c>
      <c r="C8" s="177" t="s">
        <v>890</v>
      </c>
      <c r="D8" s="178" t="s">
        <v>891</v>
      </c>
      <c r="E8" s="76"/>
      <c r="F8" s="76"/>
      <c r="G8" s="77" t="s">
        <v>852</v>
      </c>
      <c r="H8" s="69"/>
    </row>
    <row r="9" spans="1:8" ht="409.5" customHeight="1">
      <c r="A9" s="69"/>
      <c r="B9" s="176"/>
      <c r="C9" s="177"/>
      <c r="D9" s="178"/>
      <c r="E9" s="76"/>
      <c r="F9" s="76"/>
      <c r="G9" s="77"/>
      <c r="H9" s="69"/>
    </row>
    <row r="10" spans="1:8" ht="15" customHeight="1">
      <c r="A10" s="69"/>
      <c r="B10" s="293" t="s">
        <v>1486</v>
      </c>
      <c r="C10" s="293"/>
      <c r="D10" s="293"/>
      <c r="E10" s="293"/>
      <c r="F10" s="293"/>
      <c r="G10" s="293"/>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9" t="s">
        <v>880</v>
      </c>
      <c r="C13" s="289"/>
      <c r="D13" s="289"/>
      <c r="E13" s="289"/>
      <c r="F13" s="289"/>
      <c r="G13" s="289"/>
      <c r="H13" s="69"/>
    </row>
    <row r="14" spans="1:8" ht="33" customHeight="1">
      <c r="A14" s="69"/>
      <c r="B14" s="290" t="s">
        <v>881</v>
      </c>
      <c r="C14" s="290"/>
      <c r="D14" s="290"/>
      <c r="E14" s="290"/>
      <c r="F14" s="290"/>
      <c r="G14" s="290"/>
      <c r="H14" s="69"/>
    </row>
    <row r="15" spans="1:8" ht="33" customHeight="1">
      <c r="A15" s="69"/>
      <c r="B15" s="294" t="s">
        <v>1485</v>
      </c>
      <c r="C15" s="294"/>
      <c r="D15" s="294"/>
      <c r="E15" s="294"/>
      <c r="F15" s="294"/>
      <c r="G15" s="294"/>
      <c r="H15" s="69"/>
    </row>
    <row r="16" spans="1:8" ht="22" customHeight="1">
      <c r="A16" s="69"/>
      <c r="B16" s="292" t="s">
        <v>802</v>
      </c>
      <c r="C16" s="292"/>
      <c r="D16" s="292"/>
      <c r="E16" s="292"/>
      <c r="F16" s="292"/>
      <c r="G16" s="292"/>
      <c r="H16" s="69"/>
    </row>
    <row r="17" spans="1:8" ht="17" customHeight="1">
      <c r="A17" s="69"/>
      <c r="B17" s="173" t="s">
        <v>883</v>
      </c>
      <c r="C17" s="174" t="s">
        <v>884</v>
      </c>
      <c r="D17" s="174" t="s">
        <v>99</v>
      </c>
      <c r="E17" s="174" t="s">
        <v>100</v>
      </c>
      <c r="F17" s="174" t="s">
        <v>885</v>
      </c>
      <c r="G17" s="175" t="s">
        <v>886</v>
      </c>
      <c r="H17" s="69"/>
    </row>
    <row r="18" spans="1:8" ht="15" customHeight="1">
      <c r="A18" s="69"/>
      <c r="B18" s="176" t="s">
        <v>1227</v>
      </c>
      <c r="C18" s="177" t="s">
        <v>1228</v>
      </c>
      <c r="D18" s="178"/>
      <c r="E18" s="76"/>
      <c r="F18" s="76"/>
      <c r="G18" s="77"/>
      <c r="H18" s="69"/>
    </row>
    <row r="19" spans="1:8" ht="15" customHeight="1">
      <c r="A19" s="69"/>
      <c r="B19" s="176" t="s">
        <v>1361</v>
      </c>
      <c r="C19" s="177" t="s">
        <v>1362</v>
      </c>
      <c r="D19" s="178"/>
      <c r="E19" s="76"/>
      <c r="F19" s="76"/>
      <c r="G19" s="77"/>
      <c r="H19" s="69"/>
    </row>
    <row r="20" spans="1:8" ht="15" customHeight="1">
      <c r="A20" s="69"/>
      <c r="B20" s="176" t="s">
        <v>920</v>
      </c>
      <c r="C20" s="177" t="s">
        <v>1363</v>
      </c>
      <c r="D20" s="178" t="s">
        <v>104</v>
      </c>
      <c r="E20" s="76" t="s">
        <v>1487</v>
      </c>
      <c r="F20" s="76" t="s">
        <v>1365</v>
      </c>
      <c r="G20" s="77" t="s">
        <v>1488</v>
      </c>
      <c r="H20" s="69"/>
    </row>
    <row r="21" spans="1:8" ht="15" customHeight="1">
      <c r="A21" s="69"/>
      <c r="B21" s="176" t="s">
        <v>1369</v>
      </c>
      <c r="C21" s="177" t="s">
        <v>1370</v>
      </c>
      <c r="D21" s="178"/>
      <c r="E21" s="76"/>
      <c r="F21" s="76"/>
      <c r="G21" s="77"/>
      <c r="H21" s="69"/>
    </row>
    <row r="22" spans="1:8" ht="15" customHeight="1">
      <c r="A22" s="69"/>
      <c r="B22" s="176" t="s">
        <v>1371</v>
      </c>
      <c r="C22" s="177" t="s">
        <v>1372</v>
      </c>
      <c r="D22" s="178"/>
      <c r="E22" s="76"/>
      <c r="F22" s="76"/>
      <c r="G22" s="77"/>
      <c r="H22" s="69"/>
    </row>
    <row r="23" spans="1:8" ht="15" customHeight="1">
      <c r="A23" s="69"/>
      <c r="B23" s="176" t="s">
        <v>1273</v>
      </c>
      <c r="C23" s="177" t="s">
        <v>1137</v>
      </c>
      <c r="D23" s="178" t="s">
        <v>104</v>
      </c>
      <c r="E23" s="76" t="s">
        <v>1489</v>
      </c>
      <c r="F23" s="76" t="s">
        <v>1139</v>
      </c>
      <c r="G23" s="77" t="s">
        <v>1490</v>
      </c>
      <c r="H23" s="69"/>
    </row>
    <row r="24" spans="1:8" ht="15" customHeight="1">
      <c r="A24" s="69"/>
      <c r="B24" s="176" t="s">
        <v>1278</v>
      </c>
      <c r="C24" s="177" t="s">
        <v>1376</v>
      </c>
      <c r="D24" s="178" t="s">
        <v>104</v>
      </c>
      <c r="E24" s="76" t="s">
        <v>1491</v>
      </c>
      <c r="F24" s="76" t="s">
        <v>1492</v>
      </c>
      <c r="G24" s="77" t="s">
        <v>1493</v>
      </c>
      <c r="H24" s="69"/>
    </row>
    <row r="25" spans="1:8" ht="15" customHeight="1">
      <c r="A25" s="69"/>
      <c r="B25" s="176" t="s">
        <v>1017</v>
      </c>
      <c r="C25" s="177" t="s">
        <v>1380</v>
      </c>
      <c r="D25" s="178" t="s">
        <v>104</v>
      </c>
      <c r="E25" s="76" t="s">
        <v>1494</v>
      </c>
      <c r="F25" s="76" t="s">
        <v>1495</v>
      </c>
      <c r="G25" s="77" t="s">
        <v>1496</v>
      </c>
      <c r="H25" s="69"/>
    </row>
    <row r="26" spans="1:8" ht="15" customHeight="1">
      <c r="A26" s="69"/>
      <c r="B26" s="176" t="s">
        <v>924</v>
      </c>
      <c r="C26" s="177" t="s">
        <v>1383</v>
      </c>
      <c r="D26" s="178" t="s">
        <v>104</v>
      </c>
      <c r="E26" s="76" t="s">
        <v>1497</v>
      </c>
      <c r="F26" s="76" t="s">
        <v>1178</v>
      </c>
      <c r="G26" s="77" t="s">
        <v>1498</v>
      </c>
      <c r="H26" s="69"/>
    </row>
    <row r="27" spans="1:8" ht="15" customHeight="1">
      <c r="A27" s="69"/>
      <c r="B27" s="176" t="s">
        <v>894</v>
      </c>
      <c r="C27" s="177" t="s">
        <v>895</v>
      </c>
      <c r="D27" s="178"/>
      <c r="E27" s="76"/>
      <c r="F27" s="76"/>
      <c r="G27" s="77"/>
      <c r="H27" s="69"/>
    </row>
    <row r="28" spans="1:8" ht="15" customHeight="1">
      <c r="A28" s="69"/>
      <c r="B28" s="176" t="s">
        <v>896</v>
      </c>
      <c r="C28" s="177" t="s">
        <v>1272</v>
      </c>
      <c r="D28" s="178"/>
      <c r="E28" s="76"/>
      <c r="F28" s="76"/>
      <c r="G28" s="77"/>
      <c r="H28" s="69"/>
    </row>
    <row r="29" spans="1:8" ht="15" customHeight="1">
      <c r="A29" s="69"/>
      <c r="B29" s="176" t="s">
        <v>1273</v>
      </c>
      <c r="C29" s="177" t="s">
        <v>1274</v>
      </c>
      <c r="D29" s="178" t="s">
        <v>104</v>
      </c>
      <c r="E29" s="76" t="s">
        <v>1499</v>
      </c>
      <c r="F29" s="76" t="s">
        <v>1281</v>
      </c>
      <c r="G29" s="77" t="s">
        <v>1500</v>
      </c>
      <c r="H29" s="69"/>
    </row>
    <row r="30" spans="1:8" ht="15" customHeight="1">
      <c r="A30" s="69"/>
      <c r="B30" s="176" t="s">
        <v>1278</v>
      </c>
      <c r="C30" s="177" t="s">
        <v>1279</v>
      </c>
      <c r="D30" s="178" t="s">
        <v>104</v>
      </c>
      <c r="E30" s="76" t="s">
        <v>1501</v>
      </c>
      <c r="F30" s="76" t="s">
        <v>1502</v>
      </c>
      <c r="G30" s="77" t="s">
        <v>1503</v>
      </c>
      <c r="H30" s="69"/>
    </row>
    <row r="31" spans="1:8" ht="15" customHeight="1">
      <c r="A31" s="69"/>
      <c r="B31" s="176" t="s">
        <v>1402</v>
      </c>
      <c r="C31" s="177" t="s">
        <v>1403</v>
      </c>
      <c r="D31" s="178"/>
      <c r="E31" s="76"/>
      <c r="F31" s="76"/>
      <c r="G31" s="77"/>
      <c r="H31" s="69"/>
    </row>
    <row r="32" spans="1:8" ht="15" customHeight="1">
      <c r="A32" s="69"/>
      <c r="B32" s="176" t="s">
        <v>1404</v>
      </c>
      <c r="C32" s="177" t="s">
        <v>1405</v>
      </c>
      <c r="D32" s="178"/>
      <c r="E32" s="76"/>
      <c r="F32" s="76"/>
      <c r="G32" s="77"/>
      <c r="H32" s="69"/>
    </row>
    <row r="33" spans="1:8" ht="15" customHeight="1">
      <c r="A33" s="69"/>
      <c r="B33" s="176" t="s">
        <v>1049</v>
      </c>
      <c r="C33" s="177" t="s">
        <v>1406</v>
      </c>
      <c r="D33" s="178"/>
      <c r="E33" s="76"/>
      <c r="F33" s="76"/>
      <c r="G33" s="77"/>
      <c r="H33" s="69"/>
    </row>
    <row r="34" spans="1:8" ht="15" customHeight="1">
      <c r="A34" s="69"/>
      <c r="B34" s="176" t="s">
        <v>1084</v>
      </c>
      <c r="C34" s="177" t="s">
        <v>1407</v>
      </c>
      <c r="D34" s="178" t="s">
        <v>122</v>
      </c>
      <c r="E34" s="76" t="s">
        <v>1504</v>
      </c>
      <c r="F34" s="76" t="s">
        <v>1409</v>
      </c>
      <c r="G34" s="77" t="s">
        <v>1505</v>
      </c>
      <c r="H34" s="69"/>
    </row>
    <row r="35" spans="1:8" ht="15" customHeight="1">
      <c r="A35" s="69"/>
      <c r="B35" s="176" t="s">
        <v>1293</v>
      </c>
      <c r="C35" s="177" t="s">
        <v>1294</v>
      </c>
      <c r="D35" s="178"/>
      <c r="E35" s="76"/>
      <c r="F35" s="76"/>
      <c r="G35" s="77"/>
      <c r="H35" s="69"/>
    </row>
    <row r="36" spans="1:8" ht="15" customHeight="1">
      <c r="A36" s="69"/>
      <c r="B36" s="176" t="s">
        <v>1414</v>
      </c>
      <c r="C36" s="177" t="s">
        <v>1415</v>
      </c>
      <c r="D36" s="178"/>
      <c r="E36" s="76"/>
      <c r="F36" s="76"/>
      <c r="G36" s="77"/>
      <c r="H36" s="69"/>
    </row>
    <row r="37" spans="1:8" ht="15" customHeight="1">
      <c r="A37" s="69"/>
      <c r="B37" s="176" t="s">
        <v>948</v>
      </c>
      <c r="C37" s="177" t="s">
        <v>1416</v>
      </c>
      <c r="D37" s="178" t="s">
        <v>104</v>
      </c>
      <c r="E37" s="76" t="s">
        <v>1506</v>
      </c>
      <c r="F37" s="76" t="s">
        <v>1418</v>
      </c>
      <c r="G37" s="77" t="s">
        <v>1507</v>
      </c>
      <c r="H37" s="69"/>
    </row>
    <row r="38" spans="1:8" ht="15" customHeight="1">
      <c r="A38" s="69"/>
      <c r="B38" s="176" t="s">
        <v>1508</v>
      </c>
      <c r="C38" s="177" t="s">
        <v>1509</v>
      </c>
      <c r="D38" s="178"/>
      <c r="E38" s="76"/>
      <c r="F38" s="76"/>
      <c r="G38" s="77"/>
      <c r="H38" s="69"/>
    </row>
    <row r="39" spans="1:8" ht="15" customHeight="1">
      <c r="A39" s="69"/>
      <c r="B39" s="176" t="s">
        <v>1510</v>
      </c>
      <c r="C39" s="177" t="s">
        <v>1511</v>
      </c>
      <c r="D39" s="178" t="s">
        <v>104</v>
      </c>
      <c r="E39" s="76" t="s">
        <v>1512</v>
      </c>
      <c r="F39" s="76" t="s">
        <v>1098</v>
      </c>
      <c r="G39" s="77" t="s">
        <v>1513</v>
      </c>
      <c r="H39" s="69"/>
    </row>
    <row r="40" spans="1:8" ht="15" customHeight="1">
      <c r="A40" s="69"/>
      <c r="B40" s="176" t="s">
        <v>1514</v>
      </c>
      <c r="C40" s="177" t="s">
        <v>1515</v>
      </c>
      <c r="D40" s="178" t="s">
        <v>104</v>
      </c>
      <c r="E40" s="76" t="s">
        <v>1516</v>
      </c>
      <c r="F40" s="76" t="s">
        <v>1111</v>
      </c>
      <c r="G40" s="77" t="s">
        <v>1517</v>
      </c>
      <c r="H40" s="69"/>
    </row>
    <row r="41" spans="1:8" ht="15" customHeight="1">
      <c r="A41" s="69"/>
      <c r="B41" s="176" t="s">
        <v>1518</v>
      </c>
      <c r="C41" s="177" t="s">
        <v>1519</v>
      </c>
      <c r="D41" s="178" t="s">
        <v>104</v>
      </c>
      <c r="E41" s="76"/>
      <c r="F41" s="76"/>
      <c r="G41" s="77"/>
      <c r="H41" s="69"/>
    </row>
    <row r="42" spans="1:8" ht="15" customHeight="1">
      <c r="A42" s="69"/>
      <c r="B42" s="176" t="s">
        <v>920</v>
      </c>
      <c r="C42" s="177" t="s">
        <v>1520</v>
      </c>
      <c r="D42" s="178" t="s">
        <v>104</v>
      </c>
      <c r="E42" s="76" t="s">
        <v>1521</v>
      </c>
      <c r="F42" s="76" t="s">
        <v>1522</v>
      </c>
      <c r="G42" s="77" t="s">
        <v>1523</v>
      </c>
      <c r="H42" s="69"/>
    </row>
    <row r="43" spans="1:8" ht="15" customHeight="1">
      <c r="A43" s="69"/>
      <c r="B43" s="176" t="s">
        <v>924</v>
      </c>
      <c r="C43" s="177" t="s">
        <v>1524</v>
      </c>
      <c r="D43" s="178" t="s">
        <v>104</v>
      </c>
      <c r="E43" s="76" t="s">
        <v>1525</v>
      </c>
      <c r="F43" s="76" t="s">
        <v>1526</v>
      </c>
      <c r="G43" s="77" t="s">
        <v>1527</v>
      </c>
      <c r="H43" s="69"/>
    </row>
    <row r="44" spans="1:8" ht="15" customHeight="1">
      <c r="A44" s="69"/>
      <c r="B44" s="176" t="s">
        <v>1301</v>
      </c>
      <c r="C44" s="177" t="s">
        <v>1302</v>
      </c>
      <c r="D44" s="178"/>
      <c r="E44" s="76"/>
      <c r="F44" s="76"/>
      <c r="G44" s="77"/>
      <c r="H44" s="69"/>
    </row>
    <row r="45" spans="1:8" ht="15" customHeight="1">
      <c r="A45" s="69"/>
      <c r="B45" s="176" t="s">
        <v>1420</v>
      </c>
      <c r="C45" s="177" t="s">
        <v>1421</v>
      </c>
      <c r="D45" s="178" t="s">
        <v>104</v>
      </c>
      <c r="E45" s="76" t="s">
        <v>1528</v>
      </c>
      <c r="F45" s="76" t="s">
        <v>1423</v>
      </c>
      <c r="G45" s="77" t="s">
        <v>1529</v>
      </c>
      <c r="H45" s="69"/>
    </row>
    <row r="46" spans="1:8" ht="15" customHeight="1">
      <c r="A46" s="69"/>
      <c r="B46" s="176" t="s">
        <v>1425</v>
      </c>
      <c r="C46" s="177" t="s">
        <v>1426</v>
      </c>
      <c r="D46" s="178"/>
      <c r="E46" s="76"/>
      <c r="F46" s="76"/>
      <c r="G46" s="77"/>
      <c r="H46" s="69"/>
    </row>
    <row r="47" spans="1:8" ht="15" customHeight="1">
      <c r="A47" s="69"/>
      <c r="B47" s="176" t="s">
        <v>924</v>
      </c>
      <c r="C47" s="177" t="s">
        <v>1530</v>
      </c>
      <c r="D47" s="178" t="s">
        <v>104</v>
      </c>
      <c r="E47" s="76" t="s">
        <v>1531</v>
      </c>
      <c r="F47" s="76" t="s">
        <v>1429</v>
      </c>
      <c r="G47" s="77" t="s">
        <v>1532</v>
      </c>
      <c r="H47" s="69"/>
    </row>
    <row r="48" spans="1:8" ht="15" customHeight="1">
      <c r="A48" s="69"/>
      <c r="B48" s="176" t="s">
        <v>1303</v>
      </c>
      <c r="C48" s="177" t="s">
        <v>1304</v>
      </c>
      <c r="D48" s="178"/>
      <c r="E48" s="76"/>
      <c r="F48" s="76"/>
      <c r="G48" s="77"/>
      <c r="H48" s="69"/>
    </row>
    <row r="49" spans="1:8" ht="15" customHeight="1">
      <c r="A49" s="69"/>
      <c r="B49" s="176" t="s">
        <v>920</v>
      </c>
      <c r="C49" s="177" t="s">
        <v>1431</v>
      </c>
      <c r="D49" s="178" t="s">
        <v>104</v>
      </c>
      <c r="E49" s="76" t="s">
        <v>1533</v>
      </c>
      <c r="F49" s="76" t="s">
        <v>1307</v>
      </c>
      <c r="G49" s="77" t="s">
        <v>1534</v>
      </c>
      <c r="H49" s="69"/>
    </row>
    <row r="50" spans="1:8" ht="15" customHeight="1">
      <c r="A50" s="69"/>
      <c r="B50" s="176" t="s">
        <v>924</v>
      </c>
      <c r="C50" s="177" t="s">
        <v>931</v>
      </c>
      <c r="D50" s="178" t="s">
        <v>1249</v>
      </c>
      <c r="E50" s="76" t="s">
        <v>1535</v>
      </c>
      <c r="F50" s="76" t="s">
        <v>1536</v>
      </c>
      <c r="G50" s="77" t="s">
        <v>1537</v>
      </c>
      <c r="H50" s="69"/>
    </row>
    <row r="51" spans="1:8" ht="15" customHeight="1">
      <c r="A51" s="69"/>
      <c r="B51" s="176" t="s">
        <v>948</v>
      </c>
      <c r="C51" s="177" t="s">
        <v>1437</v>
      </c>
      <c r="D51" s="178" t="s">
        <v>104</v>
      </c>
      <c r="E51" s="76" t="s">
        <v>1538</v>
      </c>
      <c r="F51" s="76" t="s">
        <v>1539</v>
      </c>
      <c r="G51" s="77" t="s">
        <v>1540</v>
      </c>
      <c r="H51" s="69"/>
    </row>
    <row r="52" spans="1:8" ht="15" customHeight="1">
      <c r="A52" s="69"/>
      <c r="B52" s="176" t="s">
        <v>1442</v>
      </c>
      <c r="C52" s="177" t="s">
        <v>1443</v>
      </c>
      <c r="D52" s="178"/>
      <c r="E52" s="76"/>
      <c r="F52" s="76"/>
      <c r="G52" s="77"/>
      <c r="H52" s="69"/>
    </row>
    <row r="53" spans="1:8" ht="30" customHeight="1">
      <c r="A53" s="69"/>
      <c r="B53" s="176" t="s">
        <v>1444</v>
      </c>
      <c r="C53" s="177" t="s">
        <v>1445</v>
      </c>
      <c r="D53" s="178" t="s">
        <v>122</v>
      </c>
      <c r="E53" s="76" t="s">
        <v>1541</v>
      </c>
      <c r="F53" s="76" t="s">
        <v>1542</v>
      </c>
      <c r="G53" s="77" t="s">
        <v>1543</v>
      </c>
      <c r="H53" s="69"/>
    </row>
    <row r="54" spans="1:8" ht="15" customHeight="1">
      <c r="A54" s="69"/>
      <c r="B54" s="176" t="s">
        <v>1544</v>
      </c>
      <c r="C54" s="177" t="s">
        <v>1545</v>
      </c>
      <c r="D54" s="178"/>
      <c r="E54" s="76"/>
      <c r="F54" s="76"/>
      <c r="G54" s="77"/>
      <c r="H54" s="69"/>
    </row>
    <row r="55" spans="1:8" ht="15" customHeight="1">
      <c r="A55" s="69"/>
      <c r="B55" s="176" t="s">
        <v>920</v>
      </c>
      <c r="C55" s="177" t="s">
        <v>1546</v>
      </c>
      <c r="D55" s="178" t="s">
        <v>166</v>
      </c>
      <c r="E55" s="76" t="s">
        <v>1547</v>
      </c>
      <c r="F55" s="76" t="s">
        <v>1548</v>
      </c>
      <c r="G55" s="77" t="s">
        <v>1549</v>
      </c>
      <c r="H55" s="69"/>
    </row>
    <row r="56" spans="1:8" ht="15" customHeight="1">
      <c r="A56" s="69"/>
      <c r="B56" s="176" t="s">
        <v>924</v>
      </c>
      <c r="C56" s="177" t="s">
        <v>1550</v>
      </c>
      <c r="D56" s="178" t="s">
        <v>104</v>
      </c>
      <c r="E56" s="76" t="s">
        <v>1551</v>
      </c>
      <c r="F56" s="76" t="s">
        <v>1552</v>
      </c>
      <c r="G56" s="77" t="s">
        <v>1553</v>
      </c>
      <c r="H56" s="69"/>
    </row>
    <row r="57" spans="1:8" ht="15" customHeight="1">
      <c r="A57" s="69"/>
      <c r="B57" s="176" t="s">
        <v>948</v>
      </c>
      <c r="C57" s="177" t="s">
        <v>1554</v>
      </c>
      <c r="D57" s="178" t="s">
        <v>124</v>
      </c>
      <c r="E57" s="76" t="s">
        <v>1555</v>
      </c>
      <c r="F57" s="76" t="s">
        <v>1556</v>
      </c>
      <c r="G57" s="77" t="s">
        <v>1557</v>
      </c>
      <c r="H57" s="69"/>
    </row>
    <row r="58" spans="1:8" ht="8" customHeight="1">
      <c r="A58" s="69"/>
      <c r="B58" s="176"/>
      <c r="C58" s="177"/>
      <c r="D58" s="178"/>
      <c r="E58" s="76"/>
      <c r="F58" s="76"/>
      <c r="G58" s="77"/>
      <c r="H58" s="69"/>
    </row>
    <row r="59" spans="1:8" ht="15" customHeight="1">
      <c r="A59" s="69"/>
      <c r="B59" s="293" t="s">
        <v>1558</v>
      </c>
      <c r="C59" s="293"/>
      <c r="D59" s="293"/>
      <c r="E59" s="293"/>
      <c r="F59" s="293"/>
      <c r="G59" s="293"/>
      <c r="H59" s="69"/>
    </row>
    <row r="60" spans="1:8" ht="47" customHeight="1">
      <c r="A60" s="69"/>
      <c r="B60" s="69"/>
      <c r="C60" s="69"/>
      <c r="D60" s="69"/>
      <c r="E60" s="69"/>
      <c r="F60" s="69"/>
      <c r="G60" s="69"/>
      <c r="H60" s="69"/>
    </row>
    <row r="61" spans="1:8" ht="42" customHeight="1">
      <c r="A61" s="69"/>
      <c r="B61" s="69"/>
      <c r="C61" s="69"/>
      <c r="D61" s="69"/>
      <c r="E61" s="69"/>
      <c r="F61" s="69"/>
      <c r="G61" s="69"/>
      <c r="H61" s="69"/>
    </row>
    <row r="62" spans="1:8" ht="33" customHeight="1">
      <c r="A62" s="69"/>
      <c r="B62" s="289" t="s">
        <v>880</v>
      </c>
      <c r="C62" s="289"/>
      <c r="D62" s="289"/>
      <c r="E62" s="289"/>
      <c r="F62" s="289"/>
      <c r="G62" s="289"/>
      <c r="H62" s="69"/>
    </row>
    <row r="63" spans="1:8" ht="33" customHeight="1">
      <c r="A63" s="69"/>
      <c r="B63" s="290" t="s">
        <v>881</v>
      </c>
      <c r="C63" s="290"/>
      <c r="D63" s="290"/>
      <c r="E63" s="290"/>
      <c r="F63" s="290"/>
      <c r="G63" s="290"/>
      <c r="H63" s="69"/>
    </row>
    <row r="64" spans="1:8" ht="33" customHeight="1">
      <c r="A64" s="69"/>
      <c r="B64" s="294" t="s">
        <v>1485</v>
      </c>
      <c r="C64" s="294"/>
      <c r="D64" s="294"/>
      <c r="E64" s="294"/>
      <c r="F64" s="294"/>
      <c r="G64" s="294"/>
      <c r="H64" s="69"/>
    </row>
    <row r="65" spans="1:8" ht="22" customHeight="1">
      <c r="A65" s="69"/>
      <c r="B65" s="292" t="s">
        <v>808</v>
      </c>
      <c r="C65" s="292"/>
      <c r="D65" s="292"/>
      <c r="E65" s="292"/>
      <c r="F65" s="292"/>
      <c r="G65" s="292"/>
      <c r="H65" s="69"/>
    </row>
    <row r="66" spans="1:8" ht="17" customHeight="1">
      <c r="A66" s="69"/>
      <c r="B66" s="173" t="s">
        <v>883</v>
      </c>
      <c r="C66" s="174" t="s">
        <v>884</v>
      </c>
      <c r="D66" s="174" t="s">
        <v>99</v>
      </c>
      <c r="E66" s="174" t="s">
        <v>100</v>
      </c>
      <c r="F66" s="174" t="s">
        <v>885</v>
      </c>
      <c r="G66" s="175" t="s">
        <v>886</v>
      </c>
      <c r="H66" s="69"/>
    </row>
    <row r="67" spans="1:8" ht="15" customHeight="1">
      <c r="A67" s="69"/>
      <c r="B67" s="176" t="s">
        <v>916</v>
      </c>
      <c r="C67" s="177" t="s">
        <v>917</v>
      </c>
      <c r="D67" s="178"/>
      <c r="E67" s="76"/>
      <c r="F67" s="76"/>
      <c r="G67" s="77"/>
      <c r="H67" s="69"/>
    </row>
    <row r="68" spans="1:8" ht="15" customHeight="1">
      <c r="A68" s="69"/>
      <c r="B68" s="176" t="s">
        <v>1235</v>
      </c>
      <c r="C68" s="177" t="s">
        <v>1236</v>
      </c>
      <c r="D68" s="178"/>
      <c r="E68" s="76"/>
      <c r="F68" s="76"/>
      <c r="G68" s="77"/>
      <c r="H68" s="69"/>
    </row>
    <row r="69" spans="1:8" ht="15" customHeight="1">
      <c r="A69" s="69"/>
      <c r="B69" s="176" t="s">
        <v>1273</v>
      </c>
      <c r="C69" s="177" t="s">
        <v>1237</v>
      </c>
      <c r="D69" s="178" t="s">
        <v>122</v>
      </c>
      <c r="E69" s="76" t="s">
        <v>1559</v>
      </c>
      <c r="F69" s="76" t="s">
        <v>1239</v>
      </c>
      <c r="G69" s="77" t="s">
        <v>1560</v>
      </c>
      <c r="H69" s="69"/>
    </row>
    <row r="70" spans="1:8" ht="15" customHeight="1">
      <c r="A70" s="69"/>
      <c r="B70" s="176" t="s">
        <v>1278</v>
      </c>
      <c r="C70" s="177" t="s">
        <v>1316</v>
      </c>
      <c r="D70" s="178" t="s">
        <v>122</v>
      </c>
      <c r="E70" s="76" t="s">
        <v>1561</v>
      </c>
      <c r="F70" s="76" t="s">
        <v>1239</v>
      </c>
      <c r="G70" s="77" t="s">
        <v>1562</v>
      </c>
      <c r="H70" s="69"/>
    </row>
    <row r="71" spans="1:8" ht="15" customHeight="1">
      <c r="A71" s="69"/>
      <c r="B71" s="176" t="s">
        <v>1241</v>
      </c>
      <c r="C71" s="177" t="s">
        <v>1242</v>
      </c>
      <c r="D71" s="178"/>
      <c r="E71" s="76"/>
      <c r="F71" s="76"/>
      <c r="G71" s="77"/>
      <c r="H71" s="69"/>
    </row>
    <row r="72" spans="1:8" ht="15" customHeight="1">
      <c r="A72" s="69"/>
      <c r="B72" s="176" t="s">
        <v>1243</v>
      </c>
      <c r="C72" s="177" t="s">
        <v>1242</v>
      </c>
      <c r="D72" s="178"/>
      <c r="E72" s="76"/>
      <c r="F72" s="76"/>
      <c r="G72" s="77"/>
      <c r="H72" s="69"/>
    </row>
    <row r="73" spans="1:8" ht="15" customHeight="1">
      <c r="A73" s="69"/>
      <c r="B73" s="176" t="s">
        <v>1273</v>
      </c>
      <c r="C73" s="177" t="s">
        <v>1244</v>
      </c>
      <c r="D73" s="178" t="s">
        <v>122</v>
      </c>
      <c r="E73" s="76" t="s">
        <v>1563</v>
      </c>
      <c r="F73" s="76" t="s">
        <v>1246</v>
      </c>
      <c r="G73" s="77" t="s">
        <v>1564</v>
      </c>
      <c r="H73" s="69"/>
    </row>
    <row r="74" spans="1:8" ht="15" customHeight="1">
      <c r="A74" s="69"/>
      <c r="B74" s="176" t="s">
        <v>1278</v>
      </c>
      <c r="C74" s="177" t="s">
        <v>1321</v>
      </c>
      <c r="D74" s="178" t="s">
        <v>122</v>
      </c>
      <c r="E74" s="76" t="s">
        <v>1561</v>
      </c>
      <c r="F74" s="76" t="s">
        <v>1246</v>
      </c>
      <c r="G74" s="77" t="s">
        <v>1565</v>
      </c>
      <c r="H74" s="69"/>
    </row>
    <row r="75" spans="1:8" ht="15" customHeight="1">
      <c r="A75" s="69"/>
      <c r="B75" s="176" t="s">
        <v>1248</v>
      </c>
      <c r="C75" s="177" t="s">
        <v>931</v>
      </c>
      <c r="D75" s="178" t="s">
        <v>1249</v>
      </c>
      <c r="E75" s="76" t="s">
        <v>1566</v>
      </c>
      <c r="F75" s="76" t="s">
        <v>1325</v>
      </c>
      <c r="G75" s="77" t="s">
        <v>1567</v>
      </c>
      <c r="H75" s="69"/>
    </row>
    <row r="76" spans="1:8" ht="15" customHeight="1">
      <c r="A76" s="69"/>
      <c r="B76" s="176" t="s">
        <v>1327</v>
      </c>
      <c r="C76" s="177" t="s">
        <v>1328</v>
      </c>
      <c r="D76" s="178"/>
      <c r="E76" s="76"/>
      <c r="F76" s="76"/>
      <c r="G76" s="77"/>
      <c r="H76" s="69"/>
    </row>
    <row r="77" spans="1:8" ht="15" customHeight="1">
      <c r="A77" s="69"/>
      <c r="B77" s="176" t="s">
        <v>1329</v>
      </c>
      <c r="C77" s="177" t="s">
        <v>1330</v>
      </c>
      <c r="D77" s="178" t="s">
        <v>104</v>
      </c>
      <c r="E77" s="76" t="s">
        <v>1568</v>
      </c>
      <c r="F77" s="76" t="s">
        <v>1331</v>
      </c>
      <c r="G77" s="77" t="s">
        <v>1569</v>
      </c>
      <c r="H77" s="69"/>
    </row>
    <row r="78" spans="1:8" ht="409.5" customHeight="1">
      <c r="A78" s="69"/>
      <c r="B78" s="176"/>
      <c r="C78" s="177"/>
      <c r="D78" s="178"/>
      <c r="E78" s="76"/>
      <c r="F78" s="76"/>
      <c r="G78" s="77"/>
      <c r="H78" s="69"/>
    </row>
    <row r="79" spans="1:8" ht="15" customHeight="1">
      <c r="A79" s="69"/>
      <c r="B79" s="293" t="s">
        <v>1570</v>
      </c>
      <c r="C79" s="293"/>
      <c r="D79" s="293"/>
      <c r="E79" s="293"/>
      <c r="F79" s="293"/>
      <c r="G79" s="293"/>
      <c r="H79" s="69"/>
    </row>
    <row r="80" spans="1:8" ht="47" customHeight="1">
      <c r="A80" s="69"/>
      <c r="B80" s="69"/>
      <c r="C80" s="69"/>
      <c r="D80" s="69"/>
      <c r="E80" s="69"/>
      <c r="F80" s="69"/>
      <c r="G80" s="69"/>
      <c r="H80" s="69"/>
    </row>
    <row r="81" spans="1:8" ht="42" customHeight="1">
      <c r="A81" s="69"/>
      <c r="B81" s="69"/>
      <c r="C81" s="69"/>
      <c r="D81" s="69"/>
      <c r="E81" s="69"/>
      <c r="F81" s="69"/>
      <c r="G81" s="69"/>
      <c r="H81" s="69"/>
    </row>
    <row r="82" spans="1:8" ht="33" customHeight="1">
      <c r="A82" s="69"/>
      <c r="B82" s="289" t="s">
        <v>880</v>
      </c>
      <c r="C82" s="289"/>
      <c r="D82" s="289"/>
      <c r="E82" s="289"/>
      <c r="F82" s="289"/>
      <c r="G82" s="289"/>
      <c r="H82" s="69"/>
    </row>
    <row r="83" spans="1:8" ht="33" customHeight="1">
      <c r="A83" s="69"/>
      <c r="B83" s="290" t="s">
        <v>881</v>
      </c>
      <c r="C83" s="290"/>
      <c r="D83" s="290"/>
      <c r="E83" s="290"/>
      <c r="F83" s="290"/>
      <c r="G83" s="290"/>
      <c r="H83" s="69"/>
    </row>
    <row r="84" spans="1:8" ht="33" customHeight="1">
      <c r="A84" s="69"/>
      <c r="B84" s="294" t="s">
        <v>1485</v>
      </c>
      <c r="C84" s="294"/>
      <c r="D84" s="294"/>
      <c r="E84" s="294"/>
      <c r="F84" s="294"/>
      <c r="G84" s="294"/>
      <c r="H84" s="69"/>
    </row>
    <row r="85" spans="1:8" ht="22" customHeight="1">
      <c r="A85" s="69"/>
      <c r="B85" s="292" t="s">
        <v>814</v>
      </c>
      <c r="C85" s="292"/>
      <c r="D85" s="292"/>
      <c r="E85" s="292"/>
      <c r="F85" s="292"/>
      <c r="G85" s="292"/>
      <c r="H85" s="69"/>
    </row>
    <row r="86" spans="1:8" ht="17" customHeight="1">
      <c r="A86" s="69"/>
      <c r="B86" s="173" t="s">
        <v>883</v>
      </c>
      <c r="C86" s="174" t="s">
        <v>884</v>
      </c>
      <c r="D86" s="174" t="s">
        <v>99</v>
      </c>
      <c r="E86" s="174" t="s">
        <v>100</v>
      </c>
      <c r="F86" s="174" t="s">
        <v>885</v>
      </c>
      <c r="G86" s="175" t="s">
        <v>886</v>
      </c>
      <c r="H86" s="69"/>
    </row>
    <row r="87" spans="1:8" ht="15" customHeight="1">
      <c r="A87" s="69"/>
      <c r="B87" s="176" t="s">
        <v>1334</v>
      </c>
      <c r="C87" s="177" t="s">
        <v>1335</v>
      </c>
      <c r="D87" s="178"/>
      <c r="E87" s="76"/>
      <c r="F87" s="76"/>
      <c r="G87" s="77"/>
      <c r="H87" s="69"/>
    </row>
    <row r="88" spans="1:8" ht="15" customHeight="1">
      <c r="A88" s="69"/>
      <c r="B88" s="176" t="s">
        <v>1336</v>
      </c>
      <c r="C88" s="177" t="s">
        <v>1571</v>
      </c>
      <c r="D88" s="178" t="s">
        <v>166</v>
      </c>
      <c r="E88" s="76" t="s">
        <v>1572</v>
      </c>
      <c r="F88" s="76" t="s">
        <v>1573</v>
      </c>
      <c r="G88" s="77" t="s">
        <v>1574</v>
      </c>
      <c r="H88" s="69"/>
    </row>
    <row r="89" spans="1:8" ht="15" customHeight="1">
      <c r="A89" s="69"/>
      <c r="B89" s="176" t="s">
        <v>1575</v>
      </c>
      <c r="C89" s="177" t="s">
        <v>1576</v>
      </c>
      <c r="D89" s="178" t="s">
        <v>166</v>
      </c>
      <c r="E89" s="76" t="s">
        <v>1577</v>
      </c>
      <c r="F89" s="76" t="s">
        <v>1578</v>
      </c>
      <c r="G89" s="77" t="s">
        <v>1579</v>
      </c>
      <c r="H89" s="69"/>
    </row>
    <row r="90" spans="1:8" ht="409.5" customHeight="1">
      <c r="A90" s="69"/>
      <c r="B90" s="176"/>
      <c r="C90" s="177"/>
      <c r="D90" s="178"/>
      <c r="E90" s="76"/>
      <c r="F90" s="76"/>
      <c r="G90" s="77"/>
      <c r="H90" s="69"/>
    </row>
    <row r="91" spans="1:8" ht="15" customHeight="1">
      <c r="A91" s="69"/>
      <c r="B91" s="293" t="s">
        <v>1580</v>
      </c>
      <c r="C91" s="293"/>
      <c r="D91" s="293"/>
      <c r="E91" s="293"/>
      <c r="F91" s="293"/>
      <c r="G91" s="293"/>
      <c r="H91" s="69"/>
    </row>
    <row r="92" spans="1:8" ht="47" customHeight="1">
      <c r="A92" s="69"/>
      <c r="B92" s="69"/>
      <c r="C92" s="69"/>
      <c r="D92" s="69"/>
      <c r="E92" s="69"/>
      <c r="F92" s="69"/>
      <c r="G92" s="69"/>
      <c r="H92" s="69"/>
    </row>
    <row r="93" spans="1:8" ht="42" customHeight="1">
      <c r="A93" s="69"/>
      <c r="B93" s="69"/>
      <c r="C93" s="69"/>
      <c r="D93" s="69"/>
      <c r="E93" s="69"/>
      <c r="F93" s="69"/>
      <c r="G93" s="69"/>
      <c r="H93" s="69"/>
    </row>
    <row r="94" spans="1:8" ht="33" customHeight="1">
      <c r="A94" s="69"/>
      <c r="B94" s="289" t="s">
        <v>880</v>
      </c>
      <c r="C94" s="289"/>
      <c r="D94" s="289"/>
      <c r="E94" s="289"/>
      <c r="F94" s="289"/>
      <c r="G94" s="289"/>
      <c r="H94" s="69"/>
    </row>
    <row r="95" spans="1:8" ht="33" customHeight="1">
      <c r="A95" s="69"/>
      <c r="B95" s="290" t="s">
        <v>881</v>
      </c>
      <c r="C95" s="290"/>
      <c r="D95" s="290"/>
      <c r="E95" s="290"/>
      <c r="F95" s="290"/>
      <c r="G95" s="290"/>
      <c r="H95" s="69"/>
    </row>
    <row r="96" spans="1:8" ht="33" customHeight="1">
      <c r="A96" s="69"/>
      <c r="B96" s="294" t="s">
        <v>1485</v>
      </c>
      <c r="C96" s="294"/>
      <c r="D96" s="294"/>
      <c r="E96" s="294"/>
      <c r="F96" s="294"/>
      <c r="G96" s="294"/>
      <c r="H96" s="69"/>
    </row>
    <row r="97" spans="1:8" ht="22" customHeight="1">
      <c r="A97" s="69"/>
      <c r="B97" s="292" t="s">
        <v>819</v>
      </c>
      <c r="C97" s="292"/>
      <c r="D97" s="292"/>
      <c r="E97" s="292"/>
      <c r="F97" s="292"/>
      <c r="G97" s="292"/>
      <c r="H97" s="69"/>
    </row>
    <row r="98" spans="1:8" ht="17" customHeight="1">
      <c r="A98" s="69"/>
      <c r="B98" s="173" t="s">
        <v>883</v>
      </c>
      <c r="C98" s="174" t="s">
        <v>884</v>
      </c>
      <c r="D98" s="174" t="s">
        <v>99</v>
      </c>
      <c r="E98" s="174" t="s">
        <v>100</v>
      </c>
      <c r="F98" s="174" t="s">
        <v>885</v>
      </c>
      <c r="G98" s="175" t="s">
        <v>886</v>
      </c>
      <c r="H98" s="69"/>
    </row>
    <row r="99" spans="1:8" ht="15" customHeight="1">
      <c r="A99" s="69"/>
      <c r="B99" s="176" t="s">
        <v>1066</v>
      </c>
      <c r="C99" s="177" t="s">
        <v>1067</v>
      </c>
      <c r="D99" s="178"/>
      <c r="E99" s="76"/>
      <c r="F99" s="76"/>
      <c r="G99" s="77"/>
      <c r="H99" s="69"/>
    </row>
    <row r="100" spans="1:8" ht="15" customHeight="1">
      <c r="A100" s="69"/>
      <c r="B100" s="176" t="s">
        <v>1254</v>
      </c>
      <c r="C100" s="177" t="s">
        <v>1255</v>
      </c>
      <c r="D100" s="178" t="s">
        <v>166</v>
      </c>
      <c r="E100" s="76" t="s">
        <v>1581</v>
      </c>
      <c r="F100" s="76" t="s">
        <v>1342</v>
      </c>
      <c r="G100" s="77" t="s">
        <v>1582</v>
      </c>
      <c r="H100" s="69"/>
    </row>
    <row r="101" spans="1:8" ht="15" customHeight="1">
      <c r="A101" s="69"/>
      <c r="B101" s="176" t="s">
        <v>1344</v>
      </c>
      <c r="C101" s="177" t="s">
        <v>1345</v>
      </c>
      <c r="D101" s="178"/>
      <c r="E101" s="76"/>
      <c r="F101" s="76"/>
      <c r="G101" s="77"/>
      <c r="H101" s="69"/>
    </row>
    <row r="102" spans="1:8" ht="15" customHeight="1">
      <c r="A102" s="69"/>
      <c r="B102" s="176" t="s">
        <v>1346</v>
      </c>
      <c r="C102" s="177" t="s">
        <v>1347</v>
      </c>
      <c r="D102" s="178" t="s">
        <v>166</v>
      </c>
      <c r="E102" s="76" t="s">
        <v>1583</v>
      </c>
      <c r="F102" s="76" t="s">
        <v>1584</v>
      </c>
      <c r="G102" s="77" t="s">
        <v>1585</v>
      </c>
      <c r="H102" s="69"/>
    </row>
    <row r="103" spans="1:8" ht="15" customHeight="1">
      <c r="A103" s="69"/>
      <c r="B103" s="176" t="s">
        <v>1350</v>
      </c>
      <c r="C103" s="177" t="s">
        <v>1351</v>
      </c>
      <c r="D103" s="178"/>
      <c r="E103" s="76"/>
      <c r="F103" s="76"/>
      <c r="G103" s="77"/>
      <c r="H103" s="69"/>
    </row>
    <row r="104" spans="1:8" ht="15" customHeight="1">
      <c r="A104" s="69"/>
      <c r="B104" s="176" t="s">
        <v>1352</v>
      </c>
      <c r="C104" s="177" t="s">
        <v>1353</v>
      </c>
      <c r="D104" s="178" t="s">
        <v>191</v>
      </c>
      <c r="E104" s="76" t="s">
        <v>1586</v>
      </c>
      <c r="F104" s="76" t="s">
        <v>1471</v>
      </c>
      <c r="G104" s="77" t="s">
        <v>1587</v>
      </c>
      <c r="H104" s="69"/>
    </row>
    <row r="105" spans="1:8" ht="15" customHeight="1">
      <c r="A105" s="69"/>
      <c r="B105" s="176" t="s">
        <v>1259</v>
      </c>
      <c r="C105" s="177" t="s">
        <v>1260</v>
      </c>
      <c r="D105" s="178"/>
      <c r="E105" s="76"/>
      <c r="F105" s="76"/>
      <c r="G105" s="77"/>
      <c r="H105" s="69"/>
    </row>
    <row r="106" spans="1:8" ht="15" customHeight="1">
      <c r="A106" s="69"/>
      <c r="B106" s="176" t="s">
        <v>1261</v>
      </c>
      <c r="C106" s="177" t="s">
        <v>1262</v>
      </c>
      <c r="D106" s="178"/>
      <c r="E106" s="76"/>
      <c r="F106" s="76"/>
      <c r="G106" s="77"/>
      <c r="H106" s="69"/>
    </row>
    <row r="107" spans="1:8" ht="15" customHeight="1">
      <c r="A107" s="69"/>
      <c r="B107" s="176" t="s">
        <v>920</v>
      </c>
      <c r="C107" s="177" t="s">
        <v>1263</v>
      </c>
      <c r="D107" s="178" t="s">
        <v>122</v>
      </c>
      <c r="E107" s="76" t="s">
        <v>1588</v>
      </c>
      <c r="F107" s="76" t="s">
        <v>1265</v>
      </c>
      <c r="G107" s="77" t="s">
        <v>1589</v>
      </c>
      <c r="H107" s="69"/>
    </row>
    <row r="108" spans="1:8" ht="409.5" customHeight="1">
      <c r="A108" s="69"/>
      <c r="B108" s="176"/>
      <c r="C108" s="177"/>
      <c r="D108" s="178"/>
      <c r="E108" s="76"/>
      <c r="F108" s="76"/>
      <c r="G108" s="77"/>
      <c r="H108" s="69"/>
    </row>
    <row r="109" spans="1:8" ht="15" customHeight="1">
      <c r="A109" s="69"/>
      <c r="B109" s="293" t="s">
        <v>1590</v>
      </c>
      <c r="C109" s="293"/>
      <c r="D109" s="293"/>
      <c r="E109" s="293"/>
      <c r="F109" s="293"/>
      <c r="G109" s="293"/>
      <c r="H109" s="69"/>
    </row>
    <row r="110" spans="1:8" ht="47" customHeight="1">
      <c r="A110" s="69"/>
      <c r="B110" s="69"/>
      <c r="C110" s="69"/>
      <c r="D110" s="69"/>
      <c r="E110" s="69"/>
      <c r="F110" s="69"/>
      <c r="G110" s="69"/>
      <c r="H110" s="69"/>
    </row>
    <row r="111" spans="1:8" ht="42" customHeight="1">
      <c r="A111" s="69"/>
      <c r="B111" s="69"/>
      <c r="C111" s="69"/>
      <c r="D111" s="69"/>
      <c r="E111" s="69"/>
      <c r="F111" s="69"/>
      <c r="G111" s="69"/>
      <c r="H111" s="69"/>
    </row>
    <row r="112" spans="1:8" ht="33" customHeight="1">
      <c r="A112" s="69"/>
      <c r="B112" s="289" t="s">
        <v>880</v>
      </c>
      <c r="C112" s="289"/>
      <c r="D112" s="289"/>
      <c r="E112" s="289"/>
      <c r="F112" s="289"/>
      <c r="G112" s="289"/>
      <c r="H112" s="69"/>
    </row>
    <row r="113" spans="1:8" ht="33" customHeight="1">
      <c r="A113" s="69"/>
      <c r="B113" s="290" t="s">
        <v>881</v>
      </c>
      <c r="C113" s="290"/>
      <c r="D113" s="290"/>
      <c r="E113" s="290"/>
      <c r="F113" s="290"/>
      <c r="G113" s="290"/>
      <c r="H113" s="69"/>
    </row>
    <row r="114" spans="1:8" ht="33" customHeight="1">
      <c r="A114" s="69"/>
      <c r="B114" s="294" t="s">
        <v>1485</v>
      </c>
      <c r="C114" s="294"/>
      <c r="D114" s="294"/>
      <c r="E114" s="294"/>
      <c r="F114" s="294"/>
      <c r="G114" s="294"/>
      <c r="H114" s="69"/>
    </row>
    <row r="115" spans="1:8" ht="22" customHeight="1">
      <c r="A115" s="69"/>
      <c r="B115" s="292" t="s">
        <v>825</v>
      </c>
      <c r="C115" s="292"/>
      <c r="D115" s="292"/>
      <c r="E115" s="292"/>
      <c r="F115" s="292"/>
      <c r="G115" s="292"/>
      <c r="H115" s="69"/>
    </row>
    <row r="116" spans="1:8" ht="17" customHeight="1">
      <c r="A116" s="69"/>
      <c r="B116" s="173" t="s">
        <v>883</v>
      </c>
      <c r="C116" s="174" t="s">
        <v>884</v>
      </c>
      <c r="D116" s="174" t="s">
        <v>99</v>
      </c>
      <c r="E116" s="174" t="s">
        <v>100</v>
      </c>
      <c r="F116" s="174" t="s">
        <v>885</v>
      </c>
      <c r="G116" s="175" t="s">
        <v>886</v>
      </c>
      <c r="H116" s="69"/>
    </row>
    <row r="117" spans="1:8" ht="15" customHeight="1">
      <c r="A117" s="69"/>
      <c r="B117" s="176" t="s">
        <v>1218</v>
      </c>
      <c r="C117" s="177" t="s">
        <v>1219</v>
      </c>
      <c r="D117" s="178"/>
      <c r="E117" s="76"/>
      <c r="F117" s="76"/>
      <c r="G117" s="77"/>
      <c r="H117" s="69"/>
    </row>
    <row r="118" spans="1:8" ht="15" customHeight="1">
      <c r="A118" s="69"/>
      <c r="B118" s="176" t="s">
        <v>920</v>
      </c>
      <c r="C118" s="177" t="s">
        <v>1591</v>
      </c>
      <c r="D118" s="178" t="s">
        <v>166</v>
      </c>
      <c r="E118" s="76" t="s">
        <v>1592</v>
      </c>
      <c r="F118" s="76" t="s">
        <v>1593</v>
      </c>
      <c r="G118" s="77" t="s">
        <v>1594</v>
      </c>
      <c r="H118" s="69"/>
    </row>
    <row r="119" spans="1:8" ht="15" customHeight="1">
      <c r="A119" s="69"/>
      <c r="B119" s="176" t="s">
        <v>924</v>
      </c>
      <c r="C119" s="177" t="s">
        <v>1476</v>
      </c>
      <c r="D119" s="178" t="s">
        <v>122</v>
      </c>
      <c r="E119" s="76" t="s">
        <v>1595</v>
      </c>
      <c r="F119" s="76" t="s">
        <v>1478</v>
      </c>
      <c r="G119" s="77" t="s">
        <v>1596</v>
      </c>
      <c r="H119" s="69"/>
    </row>
    <row r="120" spans="1:8" ht="15" customHeight="1">
      <c r="A120" s="69"/>
      <c r="B120" s="176" t="s">
        <v>948</v>
      </c>
      <c r="C120" s="177" t="s">
        <v>1480</v>
      </c>
      <c r="D120" s="178" t="s">
        <v>122</v>
      </c>
      <c r="E120" s="76" t="s">
        <v>1597</v>
      </c>
      <c r="F120" s="76" t="s">
        <v>1482</v>
      </c>
      <c r="G120" s="77" t="s">
        <v>1598</v>
      </c>
      <c r="H120" s="69"/>
    </row>
    <row r="121" spans="1:8" ht="409.5" customHeight="1">
      <c r="A121" s="69"/>
      <c r="B121" s="176"/>
      <c r="C121" s="177"/>
      <c r="D121" s="178"/>
      <c r="E121" s="76"/>
      <c r="F121" s="76"/>
      <c r="G121" s="77"/>
      <c r="H121" s="69"/>
    </row>
    <row r="122" spans="1:8" ht="15" customHeight="1">
      <c r="A122" s="69"/>
      <c r="B122" s="293" t="s">
        <v>1599</v>
      </c>
      <c r="C122" s="293"/>
      <c r="D122" s="293"/>
      <c r="E122" s="293"/>
      <c r="F122" s="293"/>
      <c r="G122" s="293"/>
      <c r="H122" s="69"/>
    </row>
    <row r="123" spans="1:8" ht="47" customHeight="1">
      <c r="A123" s="69"/>
      <c r="B123" s="69"/>
      <c r="C123" s="69"/>
      <c r="D123" s="69"/>
      <c r="E123" s="69"/>
      <c r="F123" s="69"/>
      <c r="G123" s="69"/>
      <c r="H123" s="69"/>
    </row>
  </sheetData>
  <mergeCells count="30">
    <mergeCell ref="B112:G112"/>
    <mergeCell ref="B113:G113"/>
    <mergeCell ref="B114:G114"/>
    <mergeCell ref="B115:G115"/>
    <mergeCell ref="B122:G122"/>
    <mergeCell ref="B94:G94"/>
    <mergeCell ref="B95:G95"/>
    <mergeCell ref="B96:G96"/>
    <mergeCell ref="B97:G97"/>
    <mergeCell ref="B109:G109"/>
    <mergeCell ref="B82:G82"/>
    <mergeCell ref="B83:G83"/>
    <mergeCell ref="B84:G84"/>
    <mergeCell ref="B85:G85"/>
    <mergeCell ref="B91:G91"/>
    <mergeCell ref="B62:G62"/>
    <mergeCell ref="B63:G63"/>
    <mergeCell ref="B64:G64"/>
    <mergeCell ref="B65:G65"/>
    <mergeCell ref="B79:G79"/>
    <mergeCell ref="B13:G13"/>
    <mergeCell ref="B14:G14"/>
    <mergeCell ref="B15:G15"/>
    <mergeCell ref="B16:G16"/>
    <mergeCell ref="B59:G59"/>
    <mergeCell ref="B2:G2"/>
    <mergeCell ref="B3:G3"/>
    <mergeCell ref="B4:G4"/>
    <mergeCell ref="B5:G5"/>
    <mergeCell ref="B10:G10"/>
  </mergeCells>
  <phoneticPr fontId="59" type="noConversion"/>
  <pageMargins left="0" right="0" top="0" bottom="0" header="0" footer="0"/>
  <pageSetup paperSize="9" scale="93" fitToWidth="595" fitToHeight="832" orientation="portrait" horizontalDpi="300" verticalDpi="300" r:id="rId1"/>
  <headerFooter scaleWithDoc="0" alignWithMargins="0"/>
  <rowBreaks count="5" manualBreakCount="5">
    <brk id="11" max="16383" man="1"/>
    <brk id="60" max="16383" man="1"/>
    <brk id="80" max="16383" man="1"/>
    <brk id="92" max="16383" man="1"/>
    <brk id="110"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6"/>
  <sheetViews>
    <sheetView view="pageBreakPreview" zoomScale="130" zoomScaleNormal="145" workbookViewId="0">
      <selection activeCell="C134" sqref="C134"/>
    </sheetView>
  </sheetViews>
  <sheetFormatPr defaultColWidth="8.90625" defaultRowHeight="12.5"/>
  <cols>
    <col min="1" max="1" width="14.269531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8.90625" style="68"/>
  </cols>
  <sheetData>
    <row r="1" spans="1:8" ht="42" customHeight="1">
      <c r="A1" s="69"/>
      <c r="B1" s="69"/>
      <c r="C1" s="69"/>
      <c r="D1" s="69"/>
      <c r="E1" s="69"/>
      <c r="F1" s="69"/>
      <c r="G1" s="69"/>
      <c r="H1" s="69"/>
    </row>
    <row r="2" spans="1:8" ht="33" customHeight="1">
      <c r="A2" s="69"/>
      <c r="B2" s="289" t="s">
        <v>880</v>
      </c>
      <c r="C2" s="289"/>
      <c r="D2" s="289"/>
      <c r="E2" s="289"/>
      <c r="F2" s="289"/>
      <c r="G2" s="289"/>
      <c r="H2" s="69"/>
    </row>
    <row r="3" spans="1:8" ht="33" customHeight="1">
      <c r="A3" s="69"/>
      <c r="B3" s="290" t="s">
        <v>881</v>
      </c>
      <c r="C3" s="290"/>
      <c r="D3" s="290"/>
      <c r="E3" s="290"/>
      <c r="F3" s="290"/>
      <c r="G3" s="290"/>
      <c r="H3" s="69"/>
    </row>
    <row r="4" spans="1:8" ht="19" customHeight="1">
      <c r="A4" s="69"/>
      <c r="B4" s="294" t="s">
        <v>1600</v>
      </c>
      <c r="C4" s="294"/>
      <c r="D4" s="294"/>
      <c r="E4" s="294"/>
      <c r="F4" s="294"/>
      <c r="G4" s="294"/>
      <c r="H4" s="69"/>
    </row>
    <row r="5" spans="1:8" ht="22" customHeight="1">
      <c r="A5" s="69"/>
      <c r="B5" s="292" t="s">
        <v>796</v>
      </c>
      <c r="C5" s="292"/>
      <c r="D5" s="292"/>
      <c r="E5" s="292"/>
      <c r="F5" s="292"/>
      <c r="G5" s="292"/>
      <c r="H5" s="69"/>
    </row>
    <row r="6" spans="1:8" ht="17" customHeight="1">
      <c r="A6" s="69"/>
      <c r="B6" s="173" t="s">
        <v>883</v>
      </c>
      <c r="C6" s="174" t="s">
        <v>884</v>
      </c>
      <c r="D6" s="174" t="s">
        <v>99</v>
      </c>
      <c r="E6" s="174" t="s">
        <v>100</v>
      </c>
      <c r="F6" s="174" t="s">
        <v>885</v>
      </c>
      <c r="G6" s="175" t="s">
        <v>886</v>
      </c>
      <c r="H6" s="69"/>
    </row>
    <row r="7" spans="1:8" ht="15" customHeight="1">
      <c r="A7" s="69"/>
      <c r="B7" s="176" t="s">
        <v>887</v>
      </c>
      <c r="C7" s="177" t="s">
        <v>888</v>
      </c>
      <c r="D7" s="178"/>
      <c r="E7" s="76"/>
      <c r="F7" s="76"/>
      <c r="G7" s="77"/>
      <c r="H7" s="69"/>
    </row>
    <row r="8" spans="1:8" ht="15" customHeight="1">
      <c r="A8" s="69"/>
      <c r="B8" s="176" t="s">
        <v>889</v>
      </c>
      <c r="C8" s="177" t="s">
        <v>890</v>
      </c>
      <c r="D8" s="178" t="s">
        <v>891</v>
      </c>
      <c r="E8" s="76"/>
      <c r="F8" s="76"/>
      <c r="G8" s="77" t="s">
        <v>853</v>
      </c>
      <c r="H8" s="69"/>
    </row>
    <row r="9" spans="1:8" ht="409.5" customHeight="1">
      <c r="A9" s="69"/>
      <c r="B9" s="176"/>
      <c r="C9" s="177"/>
      <c r="D9" s="178"/>
      <c r="E9" s="76"/>
      <c r="F9" s="76"/>
      <c r="G9" s="77"/>
      <c r="H9" s="69"/>
    </row>
    <row r="10" spans="1:8" ht="15" customHeight="1">
      <c r="A10" s="69"/>
      <c r="B10" s="293" t="s">
        <v>1601</v>
      </c>
      <c r="C10" s="293"/>
      <c r="D10" s="293"/>
      <c r="E10" s="293"/>
      <c r="F10" s="293"/>
      <c r="G10" s="293"/>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9" t="s">
        <v>880</v>
      </c>
      <c r="C13" s="289"/>
      <c r="D13" s="289"/>
      <c r="E13" s="289"/>
      <c r="F13" s="289"/>
      <c r="G13" s="289"/>
      <c r="H13" s="69"/>
    </row>
    <row r="14" spans="1:8" ht="33" customHeight="1">
      <c r="A14" s="69"/>
      <c r="B14" s="290" t="s">
        <v>881</v>
      </c>
      <c r="C14" s="290"/>
      <c r="D14" s="290"/>
      <c r="E14" s="290"/>
      <c r="F14" s="290"/>
      <c r="G14" s="290"/>
      <c r="H14" s="69"/>
    </row>
    <row r="15" spans="1:8" ht="19" customHeight="1">
      <c r="A15" s="69"/>
      <c r="B15" s="294" t="s">
        <v>1600</v>
      </c>
      <c r="C15" s="294"/>
      <c r="D15" s="294"/>
      <c r="E15" s="294"/>
      <c r="F15" s="294"/>
      <c r="G15" s="294"/>
      <c r="H15" s="69"/>
    </row>
    <row r="16" spans="1:8" ht="22" customHeight="1">
      <c r="A16" s="69"/>
      <c r="B16" s="292" t="s">
        <v>802</v>
      </c>
      <c r="C16" s="292"/>
      <c r="D16" s="292"/>
      <c r="E16" s="292"/>
      <c r="F16" s="292"/>
      <c r="G16" s="292"/>
      <c r="H16" s="69"/>
    </row>
    <row r="17" spans="1:8" ht="17" customHeight="1">
      <c r="A17" s="69"/>
      <c r="B17" s="173" t="s">
        <v>883</v>
      </c>
      <c r="C17" s="174" t="s">
        <v>884</v>
      </c>
      <c r="D17" s="174" t="s">
        <v>99</v>
      </c>
      <c r="E17" s="174" t="s">
        <v>100</v>
      </c>
      <c r="F17" s="174" t="s">
        <v>885</v>
      </c>
      <c r="G17" s="175" t="s">
        <v>886</v>
      </c>
      <c r="H17" s="69"/>
    </row>
    <row r="18" spans="1:8" ht="15" customHeight="1">
      <c r="A18" s="69"/>
      <c r="B18" s="176" t="s">
        <v>1227</v>
      </c>
      <c r="C18" s="177" t="s">
        <v>1228</v>
      </c>
      <c r="D18" s="178"/>
      <c r="E18" s="76"/>
      <c r="F18" s="76"/>
      <c r="G18" s="77"/>
      <c r="H18" s="69"/>
    </row>
    <row r="19" spans="1:8" ht="15" customHeight="1">
      <c r="A19" s="69"/>
      <c r="B19" s="176" t="s">
        <v>1361</v>
      </c>
      <c r="C19" s="177" t="s">
        <v>1362</v>
      </c>
      <c r="D19" s="178"/>
      <c r="E19" s="76"/>
      <c r="F19" s="76"/>
      <c r="G19" s="77"/>
      <c r="H19" s="69"/>
    </row>
    <row r="20" spans="1:8" ht="15" customHeight="1">
      <c r="A20" s="69"/>
      <c r="B20" s="176" t="s">
        <v>920</v>
      </c>
      <c r="C20" s="177" t="s">
        <v>1363</v>
      </c>
      <c r="D20" s="178" t="s">
        <v>104</v>
      </c>
      <c r="E20" s="76" t="s">
        <v>1602</v>
      </c>
      <c r="F20" s="76" t="s">
        <v>1365</v>
      </c>
      <c r="G20" s="77" t="s">
        <v>1603</v>
      </c>
      <c r="H20" s="69"/>
    </row>
    <row r="21" spans="1:8" ht="15" customHeight="1">
      <c r="A21" s="69"/>
      <c r="B21" s="176" t="s">
        <v>1369</v>
      </c>
      <c r="C21" s="177" t="s">
        <v>1370</v>
      </c>
      <c r="D21" s="178"/>
      <c r="E21" s="76"/>
      <c r="F21" s="76"/>
      <c r="G21" s="77"/>
      <c r="H21" s="69"/>
    </row>
    <row r="22" spans="1:8" ht="15" customHeight="1">
      <c r="A22" s="69"/>
      <c r="B22" s="176" t="s">
        <v>1371</v>
      </c>
      <c r="C22" s="177" t="s">
        <v>1372</v>
      </c>
      <c r="D22" s="178"/>
      <c r="E22" s="76"/>
      <c r="F22" s="76"/>
      <c r="G22" s="77"/>
      <c r="H22" s="69"/>
    </row>
    <row r="23" spans="1:8" ht="15" customHeight="1">
      <c r="A23" s="69"/>
      <c r="B23" s="176" t="s">
        <v>1273</v>
      </c>
      <c r="C23" s="177" t="s">
        <v>1137</v>
      </c>
      <c r="D23" s="178" t="s">
        <v>104</v>
      </c>
      <c r="E23" s="76" t="s">
        <v>1604</v>
      </c>
      <c r="F23" s="76" t="s">
        <v>1139</v>
      </c>
      <c r="G23" s="77" t="s">
        <v>1605</v>
      </c>
      <c r="H23" s="69"/>
    </row>
    <row r="24" spans="1:8" ht="15" customHeight="1">
      <c r="A24" s="69"/>
      <c r="B24" s="176" t="s">
        <v>1278</v>
      </c>
      <c r="C24" s="177" t="s">
        <v>1376</v>
      </c>
      <c r="D24" s="178" t="s">
        <v>104</v>
      </c>
      <c r="E24" s="76" t="s">
        <v>1606</v>
      </c>
      <c r="F24" s="76" t="s">
        <v>1492</v>
      </c>
      <c r="G24" s="77" t="s">
        <v>1607</v>
      </c>
      <c r="H24" s="69"/>
    </row>
    <row r="25" spans="1:8" ht="15" customHeight="1">
      <c r="A25" s="69"/>
      <c r="B25" s="176" t="s">
        <v>1017</v>
      </c>
      <c r="C25" s="177" t="s">
        <v>1380</v>
      </c>
      <c r="D25" s="178" t="s">
        <v>104</v>
      </c>
      <c r="E25" s="76" t="s">
        <v>1608</v>
      </c>
      <c r="F25" s="76" t="s">
        <v>1609</v>
      </c>
      <c r="G25" s="77" t="s">
        <v>1610</v>
      </c>
      <c r="H25" s="69"/>
    </row>
    <row r="26" spans="1:8" ht="15" customHeight="1">
      <c r="A26" s="69"/>
      <c r="B26" s="176" t="s">
        <v>924</v>
      </c>
      <c r="C26" s="177" t="s">
        <v>1383</v>
      </c>
      <c r="D26" s="178" t="s">
        <v>104</v>
      </c>
      <c r="E26" s="76" t="s">
        <v>1611</v>
      </c>
      <c r="F26" s="76" t="s">
        <v>1178</v>
      </c>
      <c r="G26" s="77" t="s">
        <v>1612</v>
      </c>
      <c r="H26" s="69"/>
    </row>
    <row r="27" spans="1:8" ht="15" customHeight="1">
      <c r="A27" s="69"/>
      <c r="B27" s="176" t="s">
        <v>894</v>
      </c>
      <c r="C27" s="177" t="s">
        <v>895</v>
      </c>
      <c r="D27" s="178"/>
      <c r="E27" s="76"/>
      <c r="F27" s="76"/>
      <c r="G27" s="77"/>
      <c r="H27" s="69"/>
    </row>
    <row r="28" spans="1:8" ht="15" customHeight="1">
      <c r="A28" s="69"/>
      <c r="B28" s="176" t="s">
        <v>896</v>
      </c>
      <c r="C28" s="177" t="s">
        <v>1272</v>
      </c>
      <c r="D28" s="178"/>
      <c r="E28" s="76"/>
      <c r="F28" s="76"/>
      <c r="G28" s="77"/>
      <c r="H28" s="69"/>
    </row>
    <row r="29" spans="1:8" ht="15" customHeight="1">
      <c r="A29" s="69"/>
      <c r="B29" s="176" t="s">
        <v>1273</v>
      </c>
      <c r="C29" s="177" t="s">
        <v>1274</v>
      </c>
      <c r="D29" s="178" t="s">
        <v>104</v>
      </c>
      <c r="E29" s="76" t="s">
        <v>1613</v>
      </c>
      <c r="F29" s="76" t="s">
        <v>1614</v>
      </c>
      <c r="G29" s="77" t="s">
        <v>1615</v>
      </c>
      <c r="H29" s="69"/>
    </row>
    <row r="30" spans="1:8" ht="15" customHeight="1">
      <c r="A30" s="69"/>
      <c r="B30" s="176" t="s">
        <v>1278</v>
      </c>
      <c r="C30" s="177" t="s">
        <v>1279</v>
      </c>
      <c r="D30" s="178" t="s">
        <v>104</v>
      </c>
      <c r="E30" s="76" t="s">
        <v>1616</v>
      </c>
      <c r="F30" s="76" t="s">
        <v>1614</v>
      </c>
      <c r="G30" s="77" t="s">
        <v>1617</v>
      </c>
      <c r="H30" s="69"/>
    </row>
    <row r="31" spans="1:8" ht="15" customHeight="1">
      <c r="A31" s="69"/>
      <c r="B31" s="176" t="s">
        <v>1402</v>
      </c>
      <c r="C31" s="177" t="s">
        <v>1403</v>
      </c>
      <c r="D31" s="178"/>
      <c r="E31" s="76"/>
      <c r="F31" s="76"/>
      <c r="G31" s="77"/>
      <c r="H31" s="69"/>
    </row>
    <row r="32" spans="1:8" ht="15" customHeight="1">
      <c r="A32" s="69"/>
      <c r="B32" s="176" t="s">
        <v>1404</v>
      </c>
      <c r="C32" s="177" t="s">
        <v>1405</v>
      </c>
      <c r="D32" s="178"/>
      <c r="E32" s="76"/>
      <c r="F32" s="76"/>
      <c r="G32" s="77"/>
      <c r="H32" s="69"/>
    </row>
    <row r="33" spans="1:8" ht="15" customHeight="1">
      <c r="A33" s="69"/>
      <c r="B33" s="176" t="s">
        <v>1049</v>
      </c>
      <c r="C33" s="177" t="s">
        <v>1406</v>
      </c>
      <c r="D33" s="178"/>
      <c r="E33" s="76"/>
      <c r="F33" s="76"/>
      <c r="G33" s="77"/>
      <c r="H33" s="69"/>
    </row>
    <row r="34" spans="1:8" ht="15" customHeight="1">
      <c r="A34" s="69"/>
      <c r="B34" s="176" t="s">
        <v>1084</v>
      </c>
      <c r="C34" s="177" t="s">
        <v>1407</v>
      </c>
      <c r="D34" s="178" t="s">
        <v>122</v>
      </c>
      <c r="E34" s="76" t="s">
        <v>1618</v>
      </c>
      <c r="F34" s="76" t="s">
        <v>1409</v>
      </c>
      <c r="G34" s="77" t="s">
        <v>1619</v>
      </c>
      <c r="H34" s="69"/>
    </row>
    <row r="35" spans="1:8" ht="15" customHeight="1">
      <c r="A35" s="69"/>
      <c r="B35" s="176" t="s">
        <v>1293</v>
      </c>
      <c r="C35" s="177" t="s">
        <v>1294</v>
      </c>
      <c r="D35" s="178"/>
      <c r="E35" s="76"/>
      <c r="F35" s="76"/>
      <c r="G35" s="77"/>
      <c r="H35" s="69"/>
    </row>
    <row r="36" spans="1:8" ht="15" customHeight="1">
      <c r="A36" s="69"/>
      <c r="B36" s="176" t="s">
        <v>1295</v>
      </c>
      <c r="C36" s="177" t="s">
        <v>1296</v>
      </c>
      <c r="D36" s="178"/>
      <c r="E36" s="76"/>
      <c r="F36" s="76"/>
      <c r="G36" s="77"/>
      <c r="H36" s="69"/>
    </row>
    <row r="37" spans="1:8" ht="15" customHeight="1">
      <c r="A37" s="69"/>
      <c r="B37" s="176" t="s">
        <v>920</v>
      </c>
      <c r="C37" s="177" t="s">
        <v>1620</v>
      </c>
      <c r="D37" s="178" t="s">
        <v>104</v>
      </c>
      <c r="E37" s="76" t="s">
        <v>1621</v>
      </c>
      <c r="F37" s="76" t="s">
        <v>1622</v>
      </c>
      <c r="G37" s="77" t="s">
        <v>1623</v>
      </c>
      <c r="H37" s="69"/>
    </row>
    <row r="38" spans="1:8" ht="15" customHeight="1">
      <c r="A38" s="69"/>
      <c r="B38" s="176" t="s">
        <v>1414</v>
      </c>
      <c r="C38" s="177" t="s">
        <v>1415</v>
      </c>
      <c r="D38" s="178"/>
      <c r="E38" s="76"/>
      <c r="F38" s="76"/>
      <c r="G38" s="77"/>
      <c r="H38" s="69"/>
    </row>
    <row r="39" spans="1:8" ht="15" customHeight="1">
      <c r="A39" s="69"/>
      <c r="B39" s="176" t="s">
        <v>948</v>
      </c>
      <c r="C39" s="177" t="s">
        <v>1416</v>
      </c>
      <c r="D39" s="178" t="s">
        <v>104</v>
      </c>
      <c r="E39" s="76" t="s">
        <v>1624</v>
      </c>
      <c r="F39" s="76" t="s">
        <v>1418</v>
      </c>
      <c r="G39" s="77" t="s">
        <v>1625</v>
      </c>
      <c r="H39" s="69"/>
    </row>
    <row r="40" spans="1:8" ht="15" customHeight="1">
      <c r="A40" s="69"/>
      <c r="B40" s="176" t="s">
        <v>1626</v>
      </c>
      <c r="C40" s="177" t="s">
        <v>1627</v>
      </c>
      <c r="D40" s="178"/>
      <c r="E40" s="76"/>
      <c r="F40" s="76"/>
      <c r="G40" s="77"/>
      <c r="H40" s="69"/>
    </row>
    <row r="41" spans="1:8" ht="15" customHeight="1">
      <c r="A41" s="69"/>
      <c r="B41" s="176" t="s">
        <v>948</v>
      </c>
      <c r="C41" s="177" t="s">
        <v>1628</v>
      </c>
      <c r="D41" s="178" t="s">
        <v>104</v>
      </c>
      <c r="E41" s="76" t="s">
        <v>1629</v>
      </c>
      <c r="F41" s="76" t="s">
        <v>1630</v>
      </c>
      <c r="G41" s="77" t="s">
        <v>1631</v>
      </c>
      <c r="H41" s="69"/>
    </row>
    <row r="42" spans="1:8" ht="15" customHeight="1">
      <c r="A42" s="69"/>
      <c r="B42" s="176" t="s">
        <v>1508</v>
      </c>
      <c r="C42" s="177" t="s">
        <v>1509</v>
      </c>
      <c r="D42" s="178"/>
      <c r="E42" s="76"/>
      <c r="F42" s="76"/>
      <c r="G42" s="77"/>
      <c r="H42" s="69"/>
    </row>
    <row r="43" spans="1:8" ht="15" customHeight="1">
      <c r="A43" s="69"/>
      <c r="B43" s="176" t="s">
        <v>1510</v>
      </c>
      <c r="C43" s="177" t="s">
        <v>1511</v>
      </c>
      <c r="D43" s="178" t="s">
        <v>104</v>
      </c>
      <c r="E43" s="76" t="s">
        <v>1632</v>
      </c>
      <c r="F43" s="76" t="s">
        <v>1633</v>
      </c>
      <c r="G43" s="77" t="s">
        <v>1634</v>
      </c>
      <c r="H43" s="69"/>
    </row>
    <row r="44" spans="1:8" ht="15" customHeight="1">
      <c r="A44" s="69"/>
      <c r="B44" s="176" t="s">
        <v>1514</v>
      </c>
      <c r="C44" s="177" t="s">
        <v>1515</v>
      </c>
      <c r="D44" s="178" t="s">
        <v>104</v>
      </c>
      <c r="E44" s="76" t="s">
        <v>1635</v>
      </c>
      <c r="F44" s="76" t="s">
        <v>1111</v>
      </c>
      <c r="G44" s="77" t="s">
        <v>1636</v>
      </c>
      <c r="H44" s="69"/>
    </row>
    <row r="45" spans="1:8" ht="15" customHeight="1">
      <c r="A45" s="69"/>
      <c r="B45" s="176" t="s">
        <v>1518</v>
      </c>
      <c r="C45" s="177" t="s">
        <v>1519</v>
      </c>
      <c r="D45" s="178" t="s">
        <v>104</v>
      </c>
      <c r="E45" s="76"/>
      <c r="F45" s="76"/>
      <c r="G45" s="77"/>
      <c r="H45" s="69"/>
    </row>
    <row r="46" spans="1:8" ht="15" customHeight="1">
      <c r="A46" s="69"/>
      <c r="B46" s="176" t="s">
        <v>920</v>
      </c>
      <c r="C46" s="177" t="s">
        <v>1520</v>
      </c>
      <c r="D46" s="178" t="s">
        <v>104</v>
      </c>
      <c r="E46" s="76" t="s">
        <v>1521</v>
      </c>
      <c r="F46" s="76" t="s">
        <v>1522</v>
      </c>
      <c r="G46" s="77" t="s">
        <v>1523</v>
      </c>
      <c r="H46" s="69"/>
    </row>
    <row r="47" spans="1:8" ht="15" customHeight="1">
      <c r="A47" s="69"/>
      <c r="B47" s="176" t="s">
        <v>924</v>
      </c>
      <c r="C47" s="177" t="s">
        <v>1524</v>
      </c>
      <c r="D47" s="178" t="s">
        <v>104</v>
      </c>
      <c r="E47" s="76" t="s">
        <v>1525</v>
      </c>
      <c r="F47" s="76" t="s">
        <v>1526</v>
      </c>
      <c r="G47" s="77" t="s">
        <v>1527</v>
      </c>
      <c r="H47" s="69"/>
    </row>
    <row r="48" spans="1:8" ht="15" customHeight="1">
      <c r="A48" s="69"/>
      <c r="B48" s="176" t="s">
        <v>1301</v>
      </c>
      <c r="C48" s="177" t="s">
        <v>1302</v>
      </c>
      <c r="D48" s="178"/>
      <c r="E48" s="76"/>
      <c r="F48" s="76"/>
      <c r="G48" s="77"/>
      <c r="H48" s="69"/>
    </row>
    <row r="49" spans="1:8" ht="15" customHeight="1">
      <c r="A49" s="69"/>
      <c r="B49" s="176" t="s">
        <v>1420</v>
      </c>
      <c r="C49" s="177" t="s">
        <v>1421</v>
      </c>
      <c r="D49" s="178" t="s">
        <v>104</v>
      </c>
      <c r="E49" s="76" t="s">
        <v>1637</v>
      </c>
      <c r="F49" s="76" t="s">
        <v>1423</v>
      </c>
      <c r="G49" s="77" t="s">
        <v>1638</v>
      </c>
      <c r="H49" s="69"/>
    </row>
    <row r="50" spans="1:8" ht="15" customHeight="1">
      <c r="A50" s="69"/>
      <c r="B50" s="176" t="s">
        <v>1425</v>
      </c>
      <c r="C50" s="177" t="s">
        <v>1426</v>
      </c>
      <c r="D50" s="178"/>
      <c r="E50" s="76"/>
      <c r="F50" s="76"/>
      <c r="G50" s="77"/>
      <c r="H50" s="69"/>
    </row>
    <row r="51" spans="1:8" ht="15" customHeight="1">
      <c r="A51" s="69"/>
      <c r="B51" s="176" t="s">
        <v>924</v>
      </c>
      <c r="C51" s="177" t="s">
        <v>1530</v>
      </c>
      <c r="D51" s="178" t="s">
        <v>104</v>
      </c>
      <c r="E51" s="76" t="s">
        <v>1639</v>
      </c>
      <c r="F51" s="76" t="s">
        <v>1429</v>
      </c>
      <c r="G51" s="77" t="s">
        <v>1640</v>
      </c>
      <c r="H51" s="69"/>
    </row>
    <row r="52" spans="1:8" ht="15" customHeight="1">
      <c r="A52" s="69"/>
      <c r="B52" s="176" t="s">
        <v>1303</v>
      </c>
      <c r="C52" s="177" t="s">
        <v>1304</v>
      </c>
      <c r="D52" s="178"/>
      <c r="E52" s="76"/>
      <c r="F52" s="76"/>
      <c r="G52" s="77"/>
      <c r="H52" s="69"/>
    </row>
    <row r="53" spans="1:8" ht="15" customHeight="1">
      <c r="A53" s="69"/>
      <c r="B53" s="176" t="s">
        <v>920</v>
      </c>
      <c r="C53" s="177" t="s">
        <v>1431</v>
      </c>
      <c r="D53" s="178" t="s">
        <v>104</v>
      </c>
      <c r="E53" s="76" t="s">
        <v>1641</v>
      </c>
      <c r="F53" s="76" t="s">
        <v>1307</v>
      </c>
      <c r="G53" s="77" t="s">
        <v>1642</v>
      </c>
      <c r="H53" s="69"/>
    </row>
    <row r="54" spans="1:8" ht="15" customHeight="1">
      <c r="A54" s="69"/>
      <c r="B54" s="176" t="s">
        <v>924</v>
      </c>
      <c r="C54" s="177" t="s">
        <v>931</v>
      </c>
      <c r="D54" s="178" t="s">
        <v>1249</v>
      </c>
      <c r="E54" s="76" t="s">
        <v>1643</v>
      </c>
      <c r="F54" s="76" t="s">
        <v>1644</v>
      </c>
      <c r="G54" s="77" t="s">
        <v>1645</v>
      </c>
      <c r="H54" s="69"/>
    </row>
    <row r="55" spans="1:8" ht="15" customHeight="1">
      <c r="A55" s="69"/>
      <c r="B55" s="176" t="s">
        <v>948</v>
      </c>
      <c r="C55" s="177" t="s">
        <v>1437</v>
      </c>
      <c r="D55" s="178" t="s">
        <v>1438</v>
      </c>
      <c r="E55" s="76" t="s">
        <v>1646</v>
      </c>
      <c r="F55" s="76" t="s">
        <v>1647</v>
      </c>
      <c r="G55" s="77" t="s">
        <v>1648</v>
      </c>
      <c r="H55" s="69"/>
    </row>
    <row r="56" spans="1:8" ht="15" customHeight="1">
      <c r="A56" s="69"/>
      <c r="B56" s="176" t="s">
        <v>1442</v>
      </c>
      <c r="C56" s="177" t="s">
        <v>1443</v>
      </c>
      <c r="D56" s="178"/>
      <c r="E56" s="76"/>
      <c r="F56" s="76"/>
      <c r="G56" s="77"/>
      <c r="H56" s="69"/>
    </row>
    <row r="57" spans="1:8" ht="30" customHeight="1">
      <c r="A57" s="69"/>
      <c r="B57" s="176" t="s">
        <v>1444</v>
      </c>
      <c r="C57" s="177" t="s">
        <v>1445</v>
      </c>
      <c r="D57" s="178" t="s">
        <v>122</v>
      </c>
      <c r="E57" s="76" t="s">
        <v>1649</v>
      </c>
      <c r="F57" s="76" t="s">
        <v>1650</v>
      </c>
      <c r="G57" s="77" t="s">
        <v>1651</v>
      </c>
      <c r="H57" s="69"/>
    </row>
    <row r="58" spans="1:8" ht="15" customHeight="1">
      <c r="A58" s="69"/>
      <c r="B58" s="176" t="s">
        <v>1544</v>
      </c>
      <c r="C58" s="177" t="s">
        <v>1545</v>
      </c>
      <c r="D58" s="178"/>
      <c r="E58" s="76"/>
      <c r="F58" s="76"/>
      <c r="G58" s="77"/>
      <c r="H58" s="69"/>
    </row>
    <row r="59" spans="1:8" ht="8" customHeight="1">
      <c r="A59" s="69"/>
      <c r="B59" s="176"/>
      <c r="C59" s="177"/>
      <c r="D59" s="178"/>
      <c r="E59" s="76"/>
      <c r="F59" s="76"/>
      <c r="G59" s="77"/>
      <c r="H59" s="69"/>
    </row>
    <row r="60" spans="1:8" ht="47" customHeight="1">
      <c r="A60" s="69"/>
      <c r="B60" s="69"/>
      <c r="C60" s="69"/>
      <c r="D60" s="69"/>
      <c r="E60" s="69"/>
      <c r="F60" s="69"/>
      <c r="G60" s="69"/>
      <c r="H60" s="69"/>
    </row>
    <row r="61" spans="1:8" ht="42" customHeight="1">
      <c r="A61" s="69"/>
      <c r="B61" s="69"/>
      <c r="C61" s="69"/>
      <c r="D61" s="69"/>
      <c r="E61" s="69"/>
      <c r="F61" s="69"/>
      <c r="G61" s="69"/>
      <c r="H61" s="69"/>
    </row>
    <row r="62" spans="1:8" ht="33" customHeight="1">
      <c r="A62" s="69"/>
      <c r="B62" s="289" t="s">
        <v>880</v>
      </c>
      <c r="C62" s="289"/>
      <c r="D62" s="289"/>
      <c r="E62" s="289"/>
      <c r="F62" s="289"/>
      <c r="G62" s="289"/>
      <c r="H62" s="69"/>
    </row>
    <row r="63" spans="1:8" ht="33" customHeight="1">
      <c r="A63" s="69"/>
      <c r="B63" s="290" t="s">
        <v>881</v>
      </c>
      <c r="C63" s="290"/>
      <c r="D63" s="290"/>
      <c r="E63" s="290"/>
      <c r="F63" s="290"/>
      <c r="G63" s="290"/>
      <c r="H63" s="69"/>
    </row>
    <row r="64" spans="1:8" ht="19" customHeight="1">
      <c r="A64" s="69"/>
      <c r="B64" s="294" t="s">
        <v>1600</v>
      </c>
      <c r="C64" s="294"/>
      <c r="D64" s="294"/>
      <c r="E64" s="294"/>
      <c r="F64" s="294"/>
      <c r="G64" s="294"/>
      <c r="H64" s="69"/>
    </row>
    <row r="65" spans="1:8" ht="22" customHeight="1">
      <c r="A65" s="69"/>
      <c r="B65" s="292" t="s">
        <v>802</v>
      </c>
      <c r="C65" s="292"/>
      <c r="D65" s="292"/>
      <c r="E65" s="292"/>
      <c r="F65" s="292"/>
      <c r="G65" s="292"/>
      <c r="H65" s="69"/>
    </row>
    <row r="66" spans="1:8" ht="17" customHeight="1">
      <c r="A66" s="69"/>
      <c r="B66" s="173" t="s">
        <v>883</v>
      </c>
      <c r="C66" s="174" t="s">
        <v>884</v>
      </c>
      <c r="D66" s="174" t="s">
        <v>99</v>
      </c>
      <c r="E66" s="174" t="s">
        <v>100</v>
      </c>
      <c r="F66" s="174" t="s">
        <v>885</v>
      </c>
      <c r="G66" s="175" t="s">
        <v>886</v>
      </c>
      <c r="H66" s="69"/>
    </row>
    <row r="67" spans="1:8" ht="15" customHeight="1">
      <c r="A67" s="69"/>
      <c r="B67" s="176" t="s">
        <v>920</v>
      </c>
      <c r="C67" s="177" t="s">
        <v>1546</v>
      </c>
      <c r="D67" s="178" t="s">
        <v>166</v>
      </c>
      <c r="E67" s="76" t="s">
        <v>1547</v>
      </c>
      <c r="F67" s="76" t="s">
        <v>1548</v>
      </c>
      <c r="G67" s="77" t="s">
        <v>1549</v>
      </c>
      <c r="H67" s="69"/>
    </row>
    <row r="68" spans="1:8" ht="15" customHeight="1">
      <c r="A68" s="69"/>
      <c r="B68" s="176" t="s">
        <v>924</v>
      </c>
      <c r="C68" s="177" t="s">
        <v>1550</v>
      </c>
      <c r="D68" s="178" t="s">
        <v>104</v>
      </c>
      <c r="E68" s="76" t="s">
        <v>1551</v>
      </c>
      <c r="F68" s="76" t="s">
        <v>1552</v>
      </c>
      <c r="G68" s="77" t="s">
        <v>1553</v>
      </c>
      <c r="H68" s="69"/>
    </row>
    <row r="69" spans="1:8" ht="15" customHeight="1">
      <c r="A69" s="69"/>
      <c r="B69" s="176" t="s">
        <v>948</v>
      </c>
      <c r="C69" s="177" t="s">
        <v>1554</v>
      </c>
      <c r="D69" s="178" t="s">
        <v>124</v>
      </c>
      <c r="E69" s="76" t="s">
        <v>1555</v>
      </c>
      <c r="F69" s="76" t="s">
        <v>1556</v>
      </c>
      <c r="G69" s="77" t="s">
        <v>1557</v>
      </c>
      <c r="H69" s="69"/>
    </row>
    <row r="70" spans="1:8" ht="409.5" customHeight="1">
      <c r="A70" s="69"/>
      <c r="B70" s="176"/>
      <c r="C70" s="177"/>
      <c r="D70" s="178"/>
      <c r="E70" s="76"/>
      <c r="F70" s="76"/>
      <c r="G70" s="77"/>
      <c r="H70" s="69"/>
    </row>
    <row r="71" spans="1:8" ht="15" customHeight="1">
      <c r="A71" s="69"/>
      <c r="B71" s="293" t="s">
        <v>1652</v>
      </c>
      <c r="C71" s="293"/>
      <c r="D71" s="293"/>
      <c r="E71" s="293"/>
      <c r="F71" s="293"/>
      <c r="G71" s="293"/>
      <c r="H71" s="69"/>
    </row>
    <row r="72" spans="1:8" ht="47" customHeight="1">
      <c r="A72" s="69"/>
      <c r="B72" s="69"/>
      <c r="C72" s="69"/>
      <c r="D72" s="69"/>
      <c r="E72" s="69"/>
      <c r="F72" s="69"/>
      <c r="G72" s="69"/>
      <c r="H72" s="69"/>
    </row>
    <row r="73" spans="1:8" ht="42" customHeight="1">
      <c r="A73" s="69"/>
      <c r="B73" s="69"/>
      <c r="C73" s="69"/>
      <c r="D73" s="69"/>
      <c r="E73" s="69"/>
      <c r="F73" s="69"/>
      <c r="G73" s="69"/>
      <c r="H73" s="69"/>
    </row>
    <row r="74" spans="1:8" ht="33" customHeight="1">
      <c r="A74" s="69"/>
      <c r="B74" s="289" t="s">
        <v>880</v>
      </c>
      <c r="C74" s="289"/>
      <c r="D74" s="289"/>
      <c r="E74" s="289"/>
      <c r="F74" s="289"/>
      <c r="G74" s="289"/>
      <c r="H74" s="69"/>
    </row>
    <row r="75" spans="1:8" ht="33" customHeight="1">
      <c r="A75" s="69"/>
      <c r="B75" s="290" t="s">
        <v>881</v>
      </c>
      <c r="C75" s="290"/>
      <c r="D75" s="290"/>
      <c r="E75" s="290"/>
      <c r="F75" s="290"/>
      <c r="G75" s="290"/>
      <c r="H75" s="69"/>
    </row>
    <row r="76" spans="1:8" ht="19" customHeight="1">
      <c r="A76" s="69"/>
      <c r="B76" s="294" t="s">
        <v>1600</v>
      </c>
      <c r="C76" s="294"/>
      <c r="D76" s="294"/>
      <c r="E76" s="294"/>
      <c r="F76" s="294"/>
      <c r="G76" s="294"/>
      <c r="H76" s="69"/>
    </row>
    <row r="77" spans="1:8" ht="22" customHeight="1">
      <c r="A77" s="69"/>
      <c r="B77" s="292" t="s">
        <v>808</v>
      </c>
      <c r="C77" s="292"/>
      <c r="D77" s="292"/>
      <c r="E77" s="292"/>
      <c r="F77" s="292"/>
      <c r="G77" s="292"/>
      <c r="H77" s="69"/>
    </row>
    <row r="78" spans="1:8" ht="17" customHeight="1">
      <c r="A78" s="69"/>
      <c r="B78" s="173" t="s">
        <v>883</v>
      </c>
      <c r="C78" s="174" t="s">
        <v>884</v>
      </c>
      <c r="D78" s="174" t="s">
        <v>99</v>
      </c>
      <c r="E78" s="174" t="s">
        <v>100</v>
      </c>
      <c r="F78" s="174" t="s">
        <v>885</v>
      </c>
      <c r="G78" s="175" t="s">
        <v>886</v>
      </c>
      <c r="H78" s="69"/>
    </row>
    <row r="79" spans="1:8" ht="15" customHeight="1">
      <c r="A79" s="69"/>
      <c r="B79" s="176" t="s">
        <v>916</v>
      </c>
      <c r="C79" s="177" t="s">
        <v>917</v>
      </c>
      <c r="D79" s="178"/>
      <c r="E79" s="76"/>
      <c r="F79" s="76"/>
      <c r="G79" s="77"/>
      <c r="H79" s="69"/>
    </row>
    <row r="80" spans="1:8" ht="15" customHeight="1">
      <c r="A80" s="69"/>
      <c r="B80" s="176" t="s">
        <v>1235</v>
      </c>
      <c r="C80" s="177" t="s">
        <v>1236</v>
      </c>
      <c r="D80" s="178"/>
      <c r="E80" s="76"/>
      <c r="F80" s="76"/>
      <c r="G80" s="77"/>
      <c r="H80" s="69"/>
    </row>
    <row r="81" spans="1:8" ht="15" customHeight="1">
      <c r="A81" s="69"/>
      <c r="B81" s="176" t="s">
        <v>1273</v>
      </c>
      <c r="C81" s="177" t="s">
        <v>1237</v>
      </c>
      <c r="D81" s="178" t="s">
        <v>122</v>
      </c>
      <c r="E81" s="76" t="s">
        <v>1653</v>
      </c>
      <c r="F81" s="76" t="s">
        <v>1239</v>
      </c>
      <c r="G81" s="77" t="s">
        <v>1654</v>
      </c>
      <c r="H81" s="69"/>
    </row>
    <row r="82" spans="1:8" ht="15" customHeight="1">
      <c r="A82" s="69"/>
      <c r="B82" s="176" t="s">
        <v>1278</v>
      </c>
      <c r="C82" s="177" t="s">
        <v>1316</v>
      </c>
      <c r="D82" s="178" t="s">
        <v>122</v>
      </c>
      <c r="E82" s="76" t="s">
        <v>1655</v>
      </c>
      <c r="F82" s="76" t="s">
        <v>1239</v>
      </c>
      <c r="G82" s="77" t="s">
        <v>1656</v>
      </c>
      <c r="H82" s="69"/>
    </row>
    <row r="83" spans="1:8" ht="15" customHeight="1">
      <c r="A83" s="69"/>
      <c r="B83" s="176" t="s">
        <v>1241</v>
      </c>
      <c r="C83" s="177" t="s">
        <v>1242</v>
      </c>
      <c r="D83" s="178"/>
      <c r="E83" s="76"/>
      <c r="F83" s="76"/>
      <c r="G83" s="77"/>
      <c r="H83" s="69"/>
    </row>
    <row r="84" spans="1:8" ht="15" customHeight="1">
      <c r="A84" s="69"/>
      <c r="B84" s="176" t="s">
        <v>1243</v>
      </c>
      <c r="C84" s="177" t="s">
        <v>1242</v>
      </c>
      <c r="D84" s="178"/>
      <c r="E84" s="76"/>
      <c r="F84" s="76"/>
      <c r="G84" s="77"/>
      <c r="H84" s="69"/>
    </row>
    <row r="85" spans="1:8" ht="15" customHeight="1">
      <c r="A85" s="69"/>
      <c r="B85" s="176" t="s">
        <v>1273</v>
      </c>
      <c r="C85" s="177" t="s">
        <v>1244</v>
      </c>
      <c r="D85" s="178" t="s">
        <v>122</v>
      </c>
      <c r="E85" s="76" t="s">
        <v>1657</v>
      </c>
      <c r="F85" s="76" t="s">
        <v>1246</v>
      </c>
      <c r="G85" s="77" t="s">
        <v>1658</v>
      </c>
      <c r="H85" s="69"/>
    </row>
    <row r="86" spans="1:8" ht="15" customHeight="1">
      <c r="A86" s="69"/>
      <c r="B86" s="176" t="s">
        <v>1278</v>
      </c>
      <c r="C86" s="177" t="s">
        <v>1321</v>
      </c>
      <c r="D86" s="178" t="s">
        <v>122</v>
      </c>
      <c r="E86" s="76" t="s">
        <v>1655</v>
      </c>
      <c r="F86" s="76" t="s">
        <v>1246</v>
      </c>
      <c r="G86" s="77" t="s">
        <v>1659</v>
      </c>
      <c r="H86" s="69"/>
    </row>
    <row r="87" spans="1:8" ht="15" customHeight="1">
      <c r="A87" s="69"/>
      <c r="B87" s="176" t="s">
        <v>1248</v>
      </c>
      <c r="C87" s="177" t="s">
        <v>931</v>
      </c>
      <c r="D87" s="178" t="s">
        <v>1249</v>
      </c>
      <c r="E87" s="76" t="s">
        <v>1660</v>
      </c>
      <c r="F87" s="76" t="s">
        <v>1459</v>
      </c>
      <c r="G87" s="77" t="s">
        <v>1661</v>
      </c>
      <c r="H87" s="69"/>
    </row>
    <row r="88" spans="1:8" ht="15" customHeight="1">
      <c r="A88" s="69"/>
      <c r="B88" s="176" t="s">
        <v>1327</v>
      </c>
      <c r="C88" s="177" t="s">
        <v>1328</v>
      </c>
      <c r="D88" s="178"/>
      <c r="E88" s="76"/>
      <c r="F88" s="76"/>
      <c r="G88" s="77"/>
      <c r="H88" s="69"/>
    </row>
    <row r="89" spans="1:8" ht="15" customHeight="1">
      <c r="A89" s="69"/>
      <c r="B89" s="176" t="s">
        <v>1329</v>
      </c>
      <c r="C89" s="177" t="s">
        <v>1330</v>
      </c>
      <c r="D89" s="178" t="s">
        <v>104</v>
      </c>
      <c r="E89" s="76" t="s">
        <v>1662</v>
      </c>
      <c r="F89" s="76" t="s">
        <v>1331</v>
      </c>
      <c r="G89" s="77" t="s">
        <v>1663</v>
      </c>
      <c r="H89" s="69"/>
    </row>
    <row r="90" spans="1:8" ht="409.5" customHeight="1">
      <c r="A90" s="69"/>
      <c r="B90" s="176"/>
      <c r="C90" s="177"/>
      <c r="D90" s="178"/>
      <c r="E90" s="76"/>
      <c r="F90" s="76"/>
      <c r="G90" s="77"/>
      <c r="H90" s="69"/>
    </row>
    <row r="91" spans="1:8" ht="15" customHeight="1">
      <c r="A91" s="69"/>
      <c r="B91" s="293" t="s">
        <v>1664</v>
      </c>
      <c r="C91" s="293"/>
      <c r="D91" s="293"/>
      <c r="E91" s="293"/>
      <c r="F91" s="293"/>
      <c r="G91" s="293"/>
      <c r="H91" s="69"/>
    </row>
    <row r="92" spans="1:8" ht="47" customHeight="1">
      <c r="A92" s="69"/>
      <c r="B92" s="69"/>
      <c r="C92" s="69"/>
      <c r="D92" s="69"/>
      <c r="E92" s="69"/>
      <c r="F92" s="69"/>
      <c r="G92" s="69"/>
      <c r="H92" s="69"/>
    </row>
    <row r="93" spans="1:8" ht="42" customHeight="1">
      <c r="A93" s="69"/>
      <c r="B93" s="69"/>
      <c r="C93" s="69"/>
      <c r="D93" s="69"/>
      <c r="E93" s="69"/>
      <c r="F93" s="69"/>
      <c r="G93" s="69"/>
      <c r="H93" s="69"/>
    </row>
    <row r="94" spans="1:8" ht="33" customHeight="1">
      <c r="A94" s="69"/>
      <c r="B94" s="289" t="s">
        <v>880</v>
      </c>
      <c r="C94" s="289"/>
      <c r="D94" s="289"/>
      <c r="E94" s="289"/>
      <c r="F94" s="289"/>
      <c r="G94" s="289"/>
      <c r="H94" s="69"/>
    </row>
    <row r="95" spans="1:8" ht="33" customHeight="1">
      <c r="A95" s="69"/>
      <c r="B95" s="290" t="s">
        <v>881</v>
      </c>
      <c r="C95" s="290"/>
      <c r="D95" s="290"/>
      <c r="E95" s="290"/>
      <c r="F95" s="290"/>
      <c r="G95" s="290"/>
      <c r="H95" s="69"/>
    </row>
    <row r="96" spans="1:8" ht="19" customHeight="1">
      <c r="A96" s="69"/>
      <c r="B96" s="294" t="s">
        <v>1600</v>
      </c>
      <c r="C96" s="294"/>
      <c r="D96" s="294"/>
      <c r="E96" s="294"/>
      <c r="F96" s="294"/>
      <c r="G96" s="294"/>
      <c r="H96" s="69"/>
    </row>
    <row r="97" spans="1:8" ht="22" customHeight="1">
      <c r="A97" s="69"/>
      <c r="B97" s="292" t="s">
        <v>814</v>
      </c>
      <c r="C97" s="292"/>
      <c r="D97" s="292"/>
      <c r="E97" s="292"/>
      <c r="F97" s="292"/>
      <c r="G97" s="292"/>
      <c r="H97" s="69"/>
    </row>
    <row r="98" spans="1:8" ht="17" customHeight="1">
      <c r="A98" s="69"/>
      <c r="B98" s="173" t="s">
        <v>883</v>
      </c>
      <c r="C98" s="174" t="s">
        <v>884</v>
      </c>
      <c r="D98" s="174" t="s">
        <v>99</v>
      </c>
      <c r="E98" s="174" t="s">
        <v>100</v>
      </c>
      <c r="F98" s="174" t="s">
        <v>885</v>
      </c>
      <c r="G98" s="175" t="s">
        <v>886</v>
      </c>
      <c r="H98" s="69"/>
    </row>
    <row r="99" spans="1:8" ht="15" customHeight="1">
      <c r="A99" s="69"/>
      <c r="B99" s="176" t="s">
        <v>1334</v>
      </c>
      <c r="C99" s="177" t="s">
        <v>1335</v>
      </c>
      <c r="D99" s="178"/>
      <c r="E99" s="76"/>
      <c r="F99" s="76"/>
      <c r="G99" s="77"/>
      <c r="H99" s="69"/>
    </row>
    <row r="100" spans="1:8" ht="15" customHeight="1">
      <c r="A100" s="69"/>
      <c r="B100" s="176" t="s">
        <v>1336</v>
      </c>
      <c r="C100" s="177" t="s">
        <v>1665</v>
      </c>
      <c r="D100" s="178" t="s">
        <v>166</v>
      </c>
      <c r="E100" s="76" t="s">
        <v>1666</v>
      </c>
      <c r="F100" s="76" t="s">
        <v>1667</v>
      </c>
      <c r="G100" s="77" t="s">
        <v>1668</v>
      </c>
      <c r="H100" s="69"/>
    </row>
    <row r="101" spans="1:8" ht="15" customHeight="1">
      <c r="A101" s="69"/>
      <c r="B101" s="176" t="s">
        <v>1669</v>
      </c>
      <c r="C101" s="177" t="s">
        <v>1670</v>
      </c>
      <c r="D101" s="178"/>
      <c r="E101" s="76"/>
      <c r="F101" s="76"/>
      <c r="G101" s="77"/>
      <c r="H101" s="69"/>
    </row>
    <row r="102" spans="1:8" ht="15" customHeight="1">
      <c r="A102" s="69"/>
      <c r="B102" s="176" t="s">
        <v>1671</v>
      </c>
      <c r="C102" s="177" t="s">
        <v>1672</v>
      </c>
      <c r="D102" s="178" t="s">
        <v>166</v>
      </c>
      <c r="E102" s="76" t="s">
        <v>1193</v>
      </c>
      <c r="F102" s="76" t="s">
        <v>1673</v>
      </c>
      <c r="G102" s="77" t="s">
        <v>1674</v>
      </c>
      <c r="H102" s="69"/>
    </row>
    <row r="103" spans="1:8" ht="409.5" customHeight="1">
      <c r="A103" s="69"/>
      <c r="B103" s="176"/>
      <c r="C103" s="177"/>
      <c r="D103" s="178"/>
      <c r="E103" s="76"/>
      <c r="F103" s="76"/>
      <c r="G103" s="77"/>
      <c r="H103" s="69"/>
    </row>
    <row r="104" spans="1:8" ht="15" customHeight="1">
      <c r="A104" s="69"/>
      <c r="B104" s="293" t="s">
        <v>1675</v>
      </c>
      <c r="C104" s="293"/>
      <c r="D104" s="293"/>
      <c r="E104" s="293"/>
      <c r="F104" s="293"/>
      <c r="G104" s="293"/>
      <c r="H104" s="69"/>
    </row>
    <row r="105" spans="1:8" ht="47" customHeight="1">
      <c r="A105" s="69"/>
      <c r="B105" s="69"/>
      <c r="C105" s="69"/>
      <c r="D105" s="69"/>
      <c r="E105" s="69"/>
      <c r="F105" s="69"/>
      <c r="G105" s="69"/>
      <c r="H105" s="69"/>
    </row>
    <row r="106" spans="1:8" ht="42" customHeight="1">
      <c r="A106" s="69"/>
      <c r="B106" s="69"/>
      <c r="C106" s="69"/>
      <c r="D106" s="69"/>
      <c r="E106" s="69"/>
      <c r="F106" s="69"/>
      <c r="G106" s="69"/>
      <c r="H106" s="69"/>
    </row>
    <row r="107" spans="1:8" ht="33" customHeight="1">
      <c r="A107" s="69"/>
      <c r="B107" s="289" t="s">
        <v>880</v>
      </c>
      <c r="C107" s="289"/>
      <c r="D107" s="289"/>
      <c r="E107" s="289"/>
      <c r="F107" s="289"/>
      <c r="G107" s="289"/>
      <c r="H107" s="69"/>
    </row>
    <row r="108" spans="1:8" ht="33" customHeight="1">
      <c r="A108" s="69"/>
      <c r="B108" s="290" t="s">
        <v>881</v>
      </c>
      <c r="C108" s="290"/>
      <c r="D108" s="290"/>
      <c r="E108" s="290"/>
      <c r="F108" s="290"/>
      <c r="G108" s="290"/>
      <c r="H108" s="69"/>
    </row>
    <row r="109" spans="1:8" ht="19" customHeight="1">
      <c r="A109" s="69"/>
      <c r="B109" s="294" t="s">
        <v>1600</v>
      </c>
      <c r="C109" s="294"/>
      <c r="D109" s="294"/>
      <c r="E109" s="294"/>
      <c r="F109" s="294"/>
      <c r="G109" s="294"/>
      <c r="H109" s="69"/>
    </row>
    <row r="110" spans="1:8" ht="22" customHeight="1">
      <c r="A110" s="69"/>
      <c r="B110" s="292" t="s">
        <v>819</v>
      </c>
      <c r="C110" s="292"/>
      <c r="D110" s="292"/>
      <c r="E110" s="292"/>
      <c r="F110" s="292"/>
      <c r="G110" s="292"/>
      <c r="H110" s="69"/>
    </row>
    <row r="111" spans="1:8" ht="17" customHeight="1">
      <c r="A111" s="69"/>
      <c r="B111" s="173" t="s">
        <v>883</v>
      </c>
      <c r="C111" s="174" t="s">
        <v>884</v>
      </c>
      <c r="D111" s="174" t="s">
        <v>99</v>
      </c>
      <c r="E111" s="174" t="s">
        <v>100</v>
      </c>
      <c r="F111" s="174" t="s">
        <v>885</v>
      </c>
      <c r="G111" s="175" t="s">
        <v>886</v>
      </c>
      <c r="H111" s="69"/>
    </row>
    <row r="112" spans="1:8" ht="15" customHeight="1">
      <c r="A112" s="69"/>
      <c r="B112" s="176" t="s">
        <v>1066</v>
      </c>
      <c r="C112" s="177" t="s">
        <v>1067</v>
      </c>
      <c r="D112" s="178"/>
      <c r="E112" s="76"/>
      <c r="F112" s="76"/>
      <c r="G112" s="77"/>
      <c r="H112" s="69"/>
    </row>
    <row r="113" spans="1:8" ht="15" customHeight="1">
      <c r="A113" s="69"/>
      <c r="B113" s="176" t="s">
        <v>1254</v>
      </c>
      <c r="C113" s="177" t="s">
        <v>1255</v>
      </c>
      <c r="D113" s="178" t="s">
        <v>166</v>
      </c>
      <c r="E113" s="76" t="s">
        <v>1676</v>
      </c>
      <c r="F113" s="76" t="s">
        <v>1342</v>
      </c>
      <c r="G113" s="77" t="s">
        <v>1677</v>
      </c>
      <c r="H113" s="69"/>
    </row>
    <row r="114" spans="1:8" ht="15" customHeight="1">
      <c r="A114" s="69"/>
      <c r="B114" s="176" t="s">
        <v>1344</v>
      </c>
      <c r="C114" s="177" t="s">
        <v>1345</v>
      </c>
      <c r="D114" s="178"/>
      <c r="E114" s="76"/>
      <c r="F114" s="76"/>
      <c r="G114" s="77"/>
      <c r="H114" s="69"/>
    </row>
    <row r="115" spans="1:8" ht="15" customHeight="1">
      <c r="A115" s="69"/>
      <c r="B115" s="176" t="s">
        <v>1346</v>
      </c>
      <c r="C115" s="177" t="s">
        <v>1347</v>
      </c>
      <c r="D115" s="178" t="s">
        <v>166</v>
      </c>
      <c r="E115" s="76" t="s">
        <v>801</v>
      </c>
      <c r="F115" s="76" t="s">
        <v>1348</v>
      </c>
      <c r="G115" s="77" t="s">
        <v>1349</v>
      </c>
      <c r="H115" s="69"/>
    </row>
    <row r="116" spans="1:8" ht="15" customHeight="1">
      <c r="A116" s="69"/>
      <c r="B116" s="176" t="s">
        <v>1350</v>
      </c>
      <c r="C116" s="177" t="s">
        <v>1351</v>
      </c>
      <c r="D116" s="178"/>
      <c r="E116" s="76"/>
      <c r="F116" s="76"/>
      <c r="G116" s="77"/>
      <c r="H116" s="69"/>
    </row>
    <row r="117" spans="1:8" ht="15" customHeight="1">
      <c r="A117" s="69"/>
      <c r="B117" s="176" t="s">
        <v>1352</v>
      </c>
      <c r="C117" s="177" t="s">
        <v>1353</v>
      </c>
      <c r="D117" s="178" t="s">
        <v>191</v>
      </c>
      <c r="E117" s="76" t="s">
        <v>844</v>
      </c>
      <c r="F117" s="76" t="s">
        <v>1678</v>
      </c>
      <c r="G117" s="77" t="s">
        <v>1679</v>
      </c>
      <c r="H117" s="69"/>
    </row>
    <row r="118" spans="1:8" ht="15" customHeight="1">
      <c r="A118" s="69"/>
      <c r="B118" s="176" t="s">
        <v>1259</v>
      </c>
      <c r="C118" s="177" t="s">
        <v>1260</v>
      </c>
      <c r="D118" s="178"/>
      <c r="E118" s="76"/>
      <c r="F118" s="76"/>
      <c r="G118" s="77"/>
      <c r="H118" s="69"/>
    </row>
    <row r="119" spans="1:8" ht="15" customHeight="1">
      <c r="A119" s="69"/>
      <c r="B119" s="176" t="s">
        <v>1261</v>
      </c>
      <c r="C119" s="177" t="s">
        <v>1262</v>
      </c>
      <c r="D119" s="178"/>
      <c r="E119" s="76"/>
      <c r="F119" s="76"/>
      <c r="G119" s="77"/>
      <c r="H119" s="69"/>
    </row>
    <row r="120" spans="1:8" ht="15" customHeight="1">
      <c r="A120" s="69"/>
      <c r="B120" s="176" t="s">
        <v>920</v>
      </c>
      <c r="C120" s="177" t="s">
        <v>1263</v>
      </c>
      <c r="D120" s="178" t="s">
        <v>122</v>
      </c>
      <c r="E120" s="76" t="s">
        <v>1680</v>
      </c>
      <c r="F120" s="76" t="s">
        <v>1265</v>
      </c>
      <c r="G120" s="77" t="s">
        <v>1681</v>
      </c>
      <c r="H120" s="69"/>
    </row>
    <row r="121" spans="1:8" ht="409.5" customHeight="1">
      <c r="A121" s="69"/>
      <c r="B121" s="176"/>
      <c r="C121" s="177"/>
      <c r="D121" s="178"/>
      <c r="E121" s="76"/>
      <c r="F121" s="76"/>
      <c r="G121" s="77"/>
      <c r="H121" s="69"/>
    </row>
    <row r="122" spans="1:8" ht="15" customHeight="1">
      <c r="A122" s="69"/>
      <c r="B122" s="293" t="s">
        <v>1682</v>
      </c>
      <c r="C122" s="293"/>
      <c r="D122" s="293"/>
      <c r="E122" s="293"/>
      <c r="F122" s="293"/>
      <c r="G122" s="293"/>
      <c r="H122" s="69"/>
    </row>
    <row r="123" spans="1:8" ht="47" customHeight="1">
      <c r="A123" s="69"/>
      <c r="B123" s="69"/>
      <c r="C123" s="69"/>
      <c r="D123" s="69"/>
      <c r="E123" s="69"/>
      <c r="F123" s="69"/>
      <c r="G123" s="69"/>
      <c r="H123" s="69"/>
    </row>
    <row r="124" spans="1:8" ht="42" customHeight="1">
      <c r="A124" s="69"/>
      <c r="B124" s="69"/>
      <c r="C124" s="69"/>
      <c r="D124" s="69"/>
      <c r="E124" s="69"/>
      <c r="F124" s="69"/>
      <c r="G124" s="69"/>
      <c r="H124" s="69"/>
    </row>
    <row r="125" spans="1:8" ht="33" customHeight="1">
      <c r="A125" s="69"/>
      <c r="B125" s="289" t="s">
        <v>880</v>
      </c>
      <c r="C125" s="289"/>
      <c r="D125" s="289"/>
      <c r="E125" s="289"/>
      <c r="F125" s="289"/>
      <c r="G125" s="289"/>
      <c r="H125" s="69"/>
    </row>
    <row r="126" spans="1:8" ht="33" customHeight="1">
      <c r="A126" s="69"/>
      <c r="B126" s="290" t="s">
        <v>881</v>
      </c>
      <c r="C126" s="290"/>
      <c r="D126" s="290"/>
      <c r="E126" s="290"/>
      <c r="F126" s="290"/>
      <c r="G126" s="290"/>
      <c r="H126" s="69"/>
    </row>
    <row r="127" spans="1:8" ht="19" customHeight="1">
      <c r="A127" s="69"/>
      <c r="B127" s="294" t="s">
        <v>1600</v>
      </c>
      <c r="C127" s="294"/>
      <c r="D127" s="294"/>
      <c r="E127" s="294"/>
      <c r="F127" s="294"/>
      <c r="G127" s="294"/>
      <c r="H127" s="69"/>
    </row>
    <row r="128" spans="1:8" ht="22" customHeight="1">
      <c r="A128" s="69"/>
      <c r="B128" s="292" t="s">
        <v>825</v>
      </c>
      <c r="C128" s="292"/>
      <c r="D128" s="292"/>
      <c r="E128" s="292"/>
      <c r="F128" s="292"/>
      <c r="G128" s="292"/>
      <c r="H128" s="69"/>
    </row>
    <row r="129" spans="1:8" ht="17" customHeight="1">
      <c r="A129" s="69"/>
      <c r="B129" s="173" t="s">
        <v>883</v>
      </c>
      <c r="C129" s="174" t="s">
        <v>884</v>
      </c>
      <c r="D129" s="174" t="s">
        <v>99</v>
      </c>
      <c r="E129" s="174" t="s">
        <v>100</v>
      </c>
      <c r="F129" s="174" t="s">
        <v>885</v>
      </c>
      <c r="G129" s="175" t="s">
        <v>886</v>
      </c>
      <c r="H129" s="69"/>
    </row>
    <row r="130" spans="1:8" ht="15" customHeight="1">
      <c r="A130" s="69"/>
      <c r="B130" s="176" t="s">
        <v>1218</v>
      </c>
      <c r="C130" s="177" t="s">
        <v>1219</v>
      </c>
      <c r="D130" s="178"/>
      <c r="E130" s="76"/>
      <c r="F130" s="76"/>
      <c r="G130" s="77"/>
      <c r="H130" s="69"/>
    </row>
    <row r="131" spans="1:8" ht="15" customHeight="1">
      <c r="A131" s="69"/>
      <c r="B131" s="176" t="s">
        <v>920</v>
      </c>
      <c r="C131" s="177" t="s">
        <v>1591</v>
      </c>
      <c r="D131" s="178" t="s">
        <v>166</v>
      </c>
      <c r="E131" s="76" t="s">
        <v>1683</v>
      </c>
      <c r="F131" s="76" t="s">
        <v>1593</v>
      </c>
      <c r="G131" s="77" t="s">
        <v>1684</v>
      </c>
      <c r="H131" s="69"/>
    </row>
    <row r="132" spans="1:8" ht="15" customHeight="1">
      <c r="A132" s="69"/>
      <c r="B132" s="176" t="s">
        <v>924</v>
      </c>
      <c r="C132" s="177" t="s">
        <v>1476</v>
      </c>
      <c r="D132" s="178" t="s">
        <v>122</v>
      </c>
      <c r="E132" s="76" t="s">
        <v>1685</v>
      </c>
      <c r="F132" s="76" t="s">
        <v>1478</v>
      </c>
      <c r="G132" s="77" t="s">
        <v>1686</v>
      </c>
      <c r="H132" s="69"/>
    </row>
    <row r="133" spans="1:8" ht="15" customHeight="1">
      <c r="A133" s="69"/>
      <c r="B133" s="176" t="s">
        <v>948</v>
      </c>
      <c r="C133" s="177" t="s">
        <v>1480</v>
      </c>
      <c r="D133" s="178" t="s">
        <v>122</v>
      </c>
      <c r="E133" s="76" t="s">
        <v>1687</v>
      </c>
      <c r="F133" s="76" t="s">
        <v>1482</v>
      </c>
      <c r="G133" s="77" t="s">
        <v>1688</v>
      </c>
      <c r="H133" s="69"/>
    </row>
    <row r="134" spans="1:8" ht="409.5" customHeight="1">
      <c r="A134" s="69"/>
      <c r="B134" s="176"/>
      <c r="C134" s="177"/>
      <c r="D134" s="178"/>
      <c r="E134" s="76"/>
      <c r="F134" s="76"/>
      <c r="G134" s="77"/>
      <c r="H134" s="69"/>
    </row>
    <row r="135" spans="1:8" ht="15" customHeight="1">
      <c r="A135" s="69"/>
      <c r="B135" s="293" t="s">
        <v>1689</v>
      </c>
      <c r="C135" s="293"/>
      <c r="D135" s="293"/>
      <c r="E135" s="293"/>
      <c r="F135" s="293"/>
      <c r="G135" s="293"/>
      <c r="H135" s="69"/>
    </row>
    <row r="136" spans="1:8" ht="47" customHeight="1">
      <c r="A136" s="69"/>
      <c r="B136" s="69"/>
      <c r="C136" s="69"/>
      <c r="D136" s="69"/>
      <c r="E136" s="69"/>
      <c r="F136" s="69"/>
      <c r="G136" s="69"/>
      <c r="H136" s="69"/>
    </row>
  </sheetData>
  <mergeCells count="34">
    <mergeCell ref="B126:G126"/>
    <mergeCell ref="B127:G127"/>
    <mergeCell ref="B128:G128"/>
    <mergeCell ref="B135:G135"/>
    <mergeCell ref="B108:G108"/>
    <mergeCell ref="B109:G109"/>
    <mergeCell ref="B110:G110"/>
    <mergeCell ref="B122:G122"/>
    <mergeCell ref="B125:G125"/>
    <mergeCell ref="B95:G95"/>
    <mergeCell ref="B96:G96"/>
    <mergeCell ref="B97:G97"/>
    <mergeCell ref="B104:G104"/>
    <mergeCell ref="B107:G107"/>
    <mergeCell ref="B75:G75"/>
    <mergeCell ref="B76:G76"/>
    <mergeCell ref="B77:G77"/>
    <mergeCell ref="B91:G91"/>
    <mergeCell ref="B94:G94"/>
    <mergeCell ref="B63:G63"/>
    <mergeCell ref="B64:G64"/>
    <mergeCell ref="B65:G65"/>
    <mergeCell ref="B71:G71"/>
    <mergeCell ref="B74:G74"/>
    <mergeCell ref="B13:G13"/>
    <mergeCell ref="B14:G14"/>
    <mergeCell ref="B15:G15"/>
    <mergeCell ref="B16:G16"/>
    <mergeCell ref="B62:G62"/>
    <mergeCell ref="B2:G2"/>
    <mergeCell ref="B3:G3"/>
    <mergeCell ref="B4:G4"/>
    <mergeCell ref="B5:G5"/>
    <mergeCell ref="B10:G10"/>
  </mergeCells>
  <phoneticPr fontId="59" type="noConversion"/>
  <pageMargins left="0" right="0" top="0" bottom="0" header="0" footer="0"/>
  <pageSetup paperSize="9" scale="93" fitToWidth="595" fitToHeight="832" orientation="portrait" horizontalDpi="300" verticalDpi="300" r:id="rId1"/>
  <headerFooter scaleWithDoc="0" alignWithMargins="0"/>
  <rowBreaks count="6" manualBreakCount="6">
    <brk id="11" max="16383" man="1"/>
    <brk id="60" max="16383" man="1"/>
    <brk id="72" max="16383" man="1"/>
    <brk id="92" max="16383" man="1"/>
    <brk id="105" max="16383" man="1"/>
    <brk id="12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EP11"/>
  <sheetViews>
    <sheetView showZeros="0" view="pageBreakPreview" zoomScaleNormal="70" workbookViewId="0">
      <pane ySplit="4" topLeftCell="A5" activePane="bottomLeft" state="frozen"/>
      <selection pane="bottomLeft" activeCell="G7" sqref="G7"/>
    </sheetView>
  </sheetViews>
  <sheetFormatPr defaultColWidth="9.08984375" defaultRowHeight="15.5"/>
  <cols>
    <col min="1" max="1" width="10.6328125" style="124" customWidth="1"/>
    <col min="2" max="2" width="20.26953125" style="125" customWidth="1"/>
    <col min="3" max="3" width="20.08984375" style="125" customWidth="1"/>
    <col min="4" max="4" width="20.81640625" style="125" customWidth="1"/>
    <col min="5" max="5" width="16.90625" style="125" customWidth="1"/>
    <col min="6" max="6" width="25.54296875" style="125" customWidth="1"/>
    <col min="7" max="16370" width="9.08984375" style="125"/>
    <col min="16371" max="16384" width="9.08984375" style="164"/>
  </cols>
  <sheetData>
    <row r="1" spans="1:6" ht="47" customHeight="1">
      <c r="A1" s="300" t="s">
        <v>1690</v>
      </c>
      <c r="B1" s="300"/>
      <c r="C1" s="300"/>
      <c r="D1" s="300"/>
      <c r="E1" s="300"/>
      <c r="F1" s="300"/>
    </row>
    <row r="2" spans="1:6" ht="25" customHeight="1">
      <c r="A2" s="165" t="s">
        <v>1691</v>
      </c>
      <c r="B2" s="301" t="s">
        <v>31</v>
      </c>
      <c r="C2" s="301"/>
      <c r="D2" s="166"/>
      <c r="E2" s="166"/>
      <c r="F2" s="166"/>
    </row>
    <row r="3" spans="1:6" ht="28" customHeight="1">
      <c r="A3" s="303" t="s">
        <v>2</v>
      </c>
      <c r="B3" s="303" t="s">
        <v>32</v>
      </c>
      <c r="C3" s="302" t="s">
        <v>1692</v>
      </c>
      <c r="D3" s="302"/>
      <c r="E3" s="302"/>
      <c r="F3" s="302" t="s">
        <v>5</v>
      </c>
    </row>
    <row r="4" spans="1:6" ht="28" customHeight="1">
      <c r="A4" s="303"/>
      <c r="B4" s="303"/>
      <c r="C4" s="168" t="s">
        <v>423</v>
      </c>
      <c r="D4" s="168" t="s">
        <v>424</v>
      </c>
      <c r="E4" s="168" t="s">
        <v>791</v>
      </c>
      <c r="F4" s="302"/>
    </row>
    <row r="5" spans="1:6" ht="36" customHeight="1">
      <c r="A5" s="167" t="s">
        <v>38</v>
      </c>
      <c r="B5" s="169" t="s">
        <v>576</v>
      </c>
      <c r="C5" s="170">
        <f>'信息化工程-信息基础设计-信息交换与采集'!H7</f>
        <v>645700</v>
      </c>
      <c r="D5" s="170">
        <f>'信息化工程-信息基础设计-信息交换与采集'!I7</f>
        <v>52035</v>
      </c>
      <c r="E5" s="170">
        <f t="shared" ref="E5:E11" si="0">ROUND(C5+D5,2)</f>
        <v>697735</v>
      </c>
      <c r="F5" s="169"/>
    </row>
    <row r="6" spans="1:6" ht="36" customHeight="1">
      <c r="A6" s="167" t="s">
        <v>52</v>
      </c>
      <c r="B6" s="169" t="s">
        <v>1693</v>
      </c>
      <c r="C6" s="170">
        <f>'信息化工程-全线自动化监控系统'!H7</f>
        <v>411540</v>
      </c>
      <c r="D6" s="170">
        <f>'信息化工程-全线自动化监控系统'!I7</f>
        <v>68154</v>
      </c>
      <c r="E6" s="170">
        <f t="shared" si="0"/>
        <v>479694</v>
      </c>
      <c r="F6" s="169"/>
    </row>
    <row r="7" spans="1:6" ht="36" customHeight="1">
      <c r="A7" s="167" t="s">
        <v>60</v>
      </c>
      <c r="B7" s="169" t="s">
        <v>579</v>
      </c>
      <c r="C7" s="170">
        <f>'信息化工程-通信网络'!H7</f>
        <v>211820</v>
      </c>
      <c r="D7" s="170">
        <f>'信息化工程-通信网络'!I7</f>
        <v>377722</v>
      </c>
      <c r="E7" s="170">
        <f t="shared" si="0"/>
        <v>589542</v>
      </c>
      <c r="F7" s="169"/>
    </row>
    <row r="8" spans="1:6" ht="36" customHeight="1">
      <c r="A8" s="167" t="s">
        <v>66</v>
      </c>
      <c r="B8" s="169" t="s">
        <v>580</v>
      </c>
      <c r="C8" s="170">
        <f>'信息化工程-机房工程等实体环境'!H7</f>
        <v>1296256</v>
      </c>
      <c r="D8" s="170">
        <f>'信息化工程-机房工程等实体环境'!I7</f>
        <v>144482</v>
      </c>
      <c r="E8" s="170">
        <f t="shared" si="0"/>
        <v>1440738</v>
      </c>
      <c r="F8" s="169"/>
    </row>
    <row r="9" spans="1:6" s="163" customFormat="1" ht="36" customHeight="1">
      <c r="A9" s="167" t="s">
        <v>83</v>
      </c>
      <c r="B9" s="169" t="s">
        <v>581</v>
      </c>
      <c r="C9" s="170">
        <f>'信息化工程-网络安全体系'!H7</f>
        <v>1340100</v>
      </c>
      <c r="D9" s="170">
        <f>'信息化工程-网络安全体系'!I7</f>
        <v>134010</v>
      </c>
      <c r="E9" s="170">
        <f t="shared" si="0"/>
        <v>1474110</v>
      </c>
      <c r="F9" s="169"/>
    </row>
    <row r="10" spans="1:6" s="163" customFormat="1" ht="36" customHeight="1">
      <c r="A10" s="167" t="s">
        <v>1694</v>
      </c>
      <c r="B10" s="169" t="s">
        <v>582</v>
      </c>
      <c r="C10" s="171">
        <f>ROUND((C5+C6+C7+C8+C9)*0.04,2)</f>
        <v>156216.64000000001</v>
      </c>
      <c r="D10" s="171"/>
      <c r="E10" s="170">
        <f t="shared" si="0"/>
        <v>156216.64000000001</v>
      </c>
      <c r="F10" s="172"/>
    </row>
    <row r="11" spans="1:6" ht="36" customHeight="1">
      <c r="A11" s="167"/>
      <c r="B11" s="169" t="s">
        <v>791</v>
      </c>
      <c r="C11" s="170">
        <f>SUM(C5:C10)</f>
        <v>4061632.64</v>
      </c>
      <c r="D11" s="170">
        <f>SUM(D5:D10)</f>
        <v>776403</v>
      </c>
      <c r="E11" s="170">
        <f t="shared" si="0"/>
        <v>4838035.6399999997</v>
      </c>
      <c r="F11" s="169"/>
    </row>
  </sheetData>
  <mergeCells count="6">
    <mergeCell ref="A1:F1"/>
    <mergeCell ref="B2:C2"/>
    <mergeCell ref="C3:E3"/>
    <mergeCell ref="A3:A4"/>
    <mergeCell ref="B3:B4"/>
    <mergeCell ref="F3:F4"/>
  </mergeCells>
  <phoneticPr fontId="59" type="noConversion"/>
  <printOptions horizontalCentered="1"/>
  <pageMargins left="0.70866141732283505" right="0.70866141732283505" top="0.98425196850393704" bottom="0.98425196850393704" header="0" footer="0"/>
  <pageSetup paperSize="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29"/>
  <sheetViews>
    <sheetView showZeros="0" view="pageBreakPreview" zoomScaleNormal="115" workbookViewId="0">
      <pane ySplit="6" topLeftCell="A7" activePane="bottomLeft" state="frozen"/>
      <selection pane="bottomLeft" activeCell="C4" sqref="C4:C6"/>
    </sheetView>
  </sheetViews>
  <sheetFormatPr defaultColWidth="9.08984375" defaultRowHeight="15.5"/>
  <cols>
    <col min="1" max="1" width="13.81640625" style="148" customWidth="1"/>
    <col min="2" max="2" width="26.54296875" style="149" customWidth="1"/>
    <col min="3" max="3" width="45.26953125" style="149" customWidth="1"/>
    <col min="4" max="4" width="6.36328125" style="148" customWidth="1"/>
    <col min="5" max="5" width="10.08984375" style="150" customWidth="1"/>
    <col min="6" max="7" width="12.1796875" style="150" customWidth="1"/>
    <col min="8" max="8" width="13.90625" style="150" customWidth="1"/>
    <col min="9" max="9" width="12.1796875" style="150" customWidth="1"/>
    <col min="10" max="10" width="14.453125" style="150" customWidth="1"/>
    <col min="11" max="16384" width="9.08984375" style="147"/>
  </cols>
  <sheetData>
    <row r="1" spans="1:10" s="146" customFormat="1" ht="18" customHeight="1">
      <c r="A1" s="317" t="s">
        <v>1695</v>
      </c>
      <c r="B1" s="317"/>
      <c r="C1" s="317"/>
      <c r="D1" s="317"/>
      <c r="E1" s="318"/>
      <c r="F1" s="318"/>
      <c r="G1" s="318"/>
      <c r="H1" s="318"/>
      <c r="I1" s="318"/>
      <c r="J1" s="318"/>
    </row>
    <row r="2" spans="1:10" s="146" customFormat="1" ht="18" customHeight="1">
      <c r="A2" s="317"/>
      <c r="B2" s="317"/>
      <c r="C2" s="317"/>
      <c r="D2" s="317"/>
      <c r="E2" s="318"/>
      <c r="F2" s="318"/>
      <c r="G2" s="318"/>
      <c r="H2" s="318"/>
      <c r="I2" s="318"/>
      <c r="J2" s="318"/>
    </row>
    <row r="3" spans="1:10" ht="18" customHeight="1">
      <c r="A3" s="151" t="s">
        <v>1691</v>
      </c>
      <c r="B3" s="304" t="s">
        <v>1696</v>
      </c>
      <c r="C3" s="304"/>
      <c r="D3" s="152"/>
      <c r="E3" s="153"/>
      <c r="F3" s="153"/>
      <c r="G3" s="153"/>
      <c r="H3" s="153"/>
      <c r="I3" s="153"/>
      <c r="J3" s="153"/>
    </row>
    <row r="4" spans="1:10" ht="18" customHeight="1">
      <c r="A4" s="310" t="s">
        <v>2</v>
      </c>
      <c r="B4" s="310" t="s">
        <v>1697</v>
      </c>
      <c r="C4" s="310" t="s">
        <v>1698</v>
      </c>
      <c r="D4" s="310" t="s">
        <v>99</v>
      </c>
      <c r="E4" s="305" t="s">
        <v>1699</v>
      </c>
      <c r="F4" s="306"/>
      <c r="G4" s="306"/>
      <c r="H4" s="306"/>
      <c r="I4" s="306"/>
      <c r="J4" s="314" t="s">
        <v>5</v>
      </c>
    </row>
    <row r="5" spans="1:10" ht="18" customHeight="1">
      <c r="A5" s="311"/>
      <c r="B5" s="311"/>
      <c r="C5" s="311"/>
      <c r="D5" s="311"/>
      <c r="E5" s="313" t="s">
        <v>100</v>
      </c>
      <c r="F5" s="307" t="s">
        <v>1700</v>
      </c>
      <c r="G5" s="307"/>
      <c r="H5" s="308" t="s">
        <v>36</v>
      </c>
      <c r="I5" s="309"/>
      <c r="J5" s="315"/>
    </row>
    <row r="6" spans="1:10" ht="18" customHeight="1">
      <c r="A6" s="312"/>
      <c r="B6" s="312"/>
      <c r="C6" s="312"/>
      <c r="D6" s="312"/>
      <c r="E6" s="313"/>
      <c r="F6" s="85" t="s">
        <v>423</v>
      </c>
      <c r="G6" s="85" t="s">
        <v>424</v>
      </c>
      <c r="H6" s="85" t="s">
        <v>423</v>
      </c>
      <c r="I6" s="84" t="s">
        <v>424</v>
      </c>
      <c r="J6" s="316"/>
    </row>
    <row r="7" spans="1:10" ht="18" customHeight="1">
      <c r="A7" s="154" t="s">
        <v>1701</v>
      </c>
      <c r="B7" s="155" t="s">
        <v>1702</v>
      </c>
      <c r="C7" s="155"/>
      <c r="D7" s="154"/>
      <c r="E7" s="156"/>
      <c r="F7" s="156"/>
      <c r="G7" s="156"/>
      <c r="H7" s="156">
        <f>ROUND(H8+H25,2)</f>
        <v>645700</v>
      </c>
      <c r="I7" s="156">
        <f>ROUND(I8+I25,2)</f>
        <v>52035</v>
      </c>
      <c r="J7" s="161"/>
    </row>
    <row r="8" spans="1:10" ht="18" customHeight="1">
      <c r="A8" s="154">
        <v>1</v>
      </c>
      <c r="B8" s="155" t="s">
        <v>1703</v>
      </c>
      <c r="C8" s="155"/>
      <c r="D8" s="154"/>
      <c r="E8" s="156"/>
      <c r="F8" s="156"/>
      <c r="G8" s="156"/>
      <c r="H8" s="156">
        <f>ROUND(SUM(H9:H24),2)</f>
        <v>340700</v>
      </c>
      <c r="I8" s="156">
        <f>ROUND(SUM(I9:I24),2)</f>
        <v>21535</v>
      </c>
      <c r="J8" s="161"/>
    </row>
    <row r="9" spans="1:10" ht="58" customHeight="1">
      <c r="A9" s="85">
        <v>1.1000000000000001</v>
      </c>
      <c r="B9" s="89" t="s">
        <v>542</v>
      </c>
      <c r="C9" s="89" t="s">
        <v>1704</v>
      </c>
      <c r="D9" s="85" t="s">
        <v>427</v>
      </c>
      <c r="E9" s="88">
        <v>1</v>
      </c>
      <c r="F9" s="88">
        <v>12600</v>
      </c>
      <c r="G9" s="88">
        <v>1260</v>
      </c>
      <c r="H9" s="88">
        <f t="shared" ref="H9:H25" si="0">ROUND(E9*F9,2)</f>
        <v>12600</v>
      </c>
      <c r="I9" s="88">
        <f t="shared" ref="I9:I25" si="1">ROUND(E9*G9,2)</f>
        <v>1260</v>
      </c>
      <c r="J9" s="162" t="s">
        <v>12</v>
      </c>
    </row>
    <row r="10" spans="1:10" ht="58" customHeight="1">
      <c r="A10" s="85">
        <v>1.2</v>
      </c>
      <c r="B10" s="89" t="s">
        <v>1705</v>
      </c>
      <c r="C10" s="89" t="s">
        <v>1706</v>
      </c>
      <c r="D10" s="85" t="s">
        <v>288</v>
      </c>
      <c r="E10" s="88">
        <v>2</v>
      </c>
      <c r="F10" s="88">
        <v>3500</v>
      </c>
      <c r="G10" s="88">
        <v>350</v>
      </c>
      <c r="H10" s="88">
        <f t="shared" si="0"/>
        <v>7000</v>
      </c>
      <c r="I10" s="88">
        <f t="shared" si="1"/>
        <v>700</v>
      </c>
      <c r="J10" s="162" t="s">
        <v>12</v>
      </c>
    </row>
    <row r="11" spans="1:10" ht="174" customHeight="1">
      <c r="A11" s="85">
        <v>1.3</v>
      </c>
      <c r="B11" s="89" t="s">
        <v>1707</v>
      </c>
      <c r="C11" s="89" t="s">
        <v>1708</v>
      </c>
      <c r="D11" s="85" t="s">
        <v>427</v>
      </c>
      <c r="E11" s="88">
        <v>1</v>
      </c>
      <c r="F11" s="88">
        <v>8800</v>
      </c>
      <c r="G11" s="88">
        <v>880</v>
      </c>
      <c r="H11" s="88">
        <f t="shared" si="0"/>
        <v>8800</v>
      </c>
      <c r="I11" s="88">
        <f t="shared" si="1"/>
        <v>880</v>
      </c>
      <c r="J11" s="162" t="s">
        <v>12</v>
      </c>
    </row>
    <row r="12" spans="1:10" ht="54" customHeight="1">
      <c r="A12" s="85">
        <v>1.4</v>
      </c>
      <c r="B12" s="89" t="s">
        <v>1709</v>
      </c>
      <c r="C12" s="89" t="s">
        <v>1710</v>
      </c>
      <c r="D12" s="85" t="s">
        <v>191</v>
      </c>
      <c r="E12" s="88">
        <v>22</v>
      </c>
      <c r="F12" s="88">
        <v>900</v>
      </c>
      <c r="G12" s="88"/>
      <c r="H12" s="88">
        <f t="shared" si="0"/>
        <v>19800</v>
      </c>
      <c r="I12" s="88">
        <f t="shared" si="1"/>
        <v>0</v>
      </c>
      <c r="J12" s="162" t="s">
        <v>12</v>
      </c>
    </row>
    <row r="13" spans="1:10" ht="57" customHeight="1">
      <c r="A13" s="85">
        <v>1.5</v>
      </c>
      <c r="B13" s="89" t="s">
        <v>1711</v>
      </c>
      <c r="C13" s="89" t="s">
        <v>1712</v>
      </c>
      <c r="D13" s="85" t="s">
        <v>427</v>
      </c>
      <c r="E13" s="88">
        <v>1</v>
      </c>
      <c r="F13" s="88">
        <v>1350</v>
      </c>
      <c r="G13" s="88">
        <f t="shared" ref="G13:G17" si="2">F13*0.1</f>
        <v>135</v>
      </c>
      <c r="H13" s="88">
        <f t="shared" si="0"/>
        <v>1350</v>
      </c>
      <c r="I13" s="88">
        <f t="shared" si="1"/>
        <v>135</v>
      </c>
      <c r="J13" s="162" t="s">
        <v>12</v>
      </c>
    </row>
    <row r="14" spans="1:10" ht="76.25" customHeight="1">
      <c r="A14" s="85">
        <v>1.6</v>
      </c>
      <c r="B14" s="89" t="s">
        <v>1713</v>
      </c>
      <c r="C14" s="89" t="s">
        <v>1714</v>
      </c>
      <c r="D14" s="85" t="s">
        <v>288</v>
      </c>
      <c r="E14" s="88">
        <v>15</v>
      </c>
      <c r="F14" s="88">
        <v>2000</v>
      </c>
      <c r="G14" s="88">
        <f t="shared" si="2"/>
        <v>200</v>
      </c>
      <c r="H14" s="88">
        <f t="shared" si="0"/>
        <v>30000</v>
      </c>
      <c r="I14" s="88">
        <f t="shared" si="1"/>
        <v>3000</v>
      </c>
      <c r="J14" s="162" t="s">
        <v>12</v>
      </c>
    </row>
    <row r="15" spans="1:10" ht="63" customHeight="1">
      <c r="A15" s="85">
        <v>1.7</v>
      </c>
      <c r="B15" s="89" t="s">
        <v>1715</v>
      </c>
      <c r="C15" s="89" t="s">
        <v>1716</v>
      </c>
      <c r="D15" s="85" t="s">
        <v>288</v>
      </c>
      <c r="E15" s="88">
        <v>15</v>
      </c>
      <c r="F15" s="88">
        <v>3420</v>
      </c>
      <c r="G15" s="88">
        <f t="shared" si="2"/>
        <v>342</v>
      </c>
      <c r="H15" s="88">
        <f t="shared" si="0"/>
        <v>51300</v>
      </c>
      <c r="I15" s="88">
        <f t="shared" si="1"/>
        <v>5130</v>
      </c>
      <c r="J15" s="162" t="s">
        <v>12</v>
      </c>
    </row>
    <row r="16" spans="1:10" ht="63" customHeight="1">
      <c r="A16" s="85">
        <v>1.8</v>
      </c>
      <c r="B16" s="89" t="s">
        <v>549</v>
      </c>
      <c r="C16" s="89" t="s">
        <v>1717</v>
      </c>
      <c r="D16" s="85" t="s">
        <v>288</v>
      </c>
      <c r="E16" s="88">
        <v>15</v>
      </c>
      <c r="F16" s="88">
        <v>500</v>
      </c>
      <c r="G16" s="88">
        <f t="shared" si="2"/>
        <v>50</v>
      </c>
      <c r="H16" s="88">
        <f t="shared" si="0"/>
        <v>7500</v>
      </c>
      <c r="I16" s="88">
        <f t="shared" si="1"/>
        <v>750</v>
      </c>
      <c r="J16" s="162" t="s">
        <v>12</v>
      </c>
    </row>
    <row r="17" spans="1:10" ht="63" customHeight="1">
      <c r="A17" s="85">
        <v>1.9</v>
      </c>
      <c r="B17" s="89" t="s">
        <v>1718</v>
      </c>
      <c r="C17" s="89" t="s">
        <v>1719</v>
      </c>
      <c r="D17" s="85" t="s">
        <v>288</v>
      </c>
      <c r="E17" s="88">
        <v>15</v>
      </c>
      <c r="F17" s="88">
        <v>3900</v>
      </c>
      <c r="G17" s="88">
        <f t="shared" si="2"/>
        <v>390</v>
      </c>
      <c r="H17" s="88">
        <f t="shared" si="0"/>
        <v>58500</v>
      </c>
      <c r="I17" s="88">
        <f t="shared" si="1"/>
        <v>5850</v>
      </c>
      <c r="J17" s="162" t="s">
        <v>12</v>
      </c>
    </row>
    <row r="18" spans="1:10" ht="63" customHeight="1">
      <c r="A18" s="157" t="s">
        <v>1720</v>
      </c>
      <c r="B18" s="89" t="s">
        <v>1721</v>
      </c>
      <c r="C18" s="89" t="s">
        <v>1722</v>
      </c>
      <c r="D18" s="85" t="s">
        <v>288</v>
      </c>
      <c r="E18" s="88">
        <v>15</v>
      </c>
      <c r="F18" s="88">
        <v>450</v>
      </c>
      <c r="G18" s="88">
        <v>250</v>
      </c>
      <c r="H18" s="88">
        <f t="shared" si="0"/>
        <v>6750</v>
      </c>
      <c r="I18" s="88">
        <f t="shared" si="1"/>
        <v>3750</v>
      </c>
      <c r="J18" s="162" t="s">
        <v>12</v>
      </c>
    </row>
    <row r="19" spans="1:10" ht="63" customHeight="1">
      <c r="A19" s="157" t="s">
        <v>1723</v>
      </c>
      <c r="B19" s="89" t="s">
        <v>1724</v>
      </c>
      <c r="C19" s="89" t="s">
        <v>1725</v>
      </c>
      <c r="D19" s="85" t="s">
        <v>288</v>
      </c>
      <c r="E19" s="88">
        <v>1</v>
      </c>
      <c r="F19" s="88">
        <v>1900</v>
      </c>
      <c r="G19" s="88">
        <v>80</v>
      </c>
      <c r="H19" s="88">
        <f t="shared" si="0"/>
        <v>1900</v>
      </c>
      <c r="I19" s="88">
        <f t="shared" si="1"/>
        <v>80</v>
      </c>
      <c r="J19" s="162" t="s">
        <v>12</v>
      </c>
    </row>
    <row r="20" spans="1:10" ht="63" customHeight="1">
      <c r="A20" s="157" t="s">
        <v>1726</v>
      </c>
      <c r="B20" s="89" t="s">
        <v>1727</v>
      </c>
      <c r="C20" s="89"/>
      <c r="D20" s="85" t="s">
        <v>127</v>
      </c>
      <c r="E20" s="88">
        <v>15</v>
      </c>
      <c r="F20" s="88">
        <v>200</v>
      </c>
      <c r="G20" s="88">
        <v>0</v>
      </c>
      <c r="H20" s="88">
        <f t="shared" si="0"/>
        <v>3000</v>
      </c>
      <c r="I20" s="88">
        <f t="shared" si="1"/>
        <v>0</v>
      </c>
      <c r="J20" s="162" t="s">
        <v>12</v>
      </c>
    </row>
    <row r="21" spans="1:10" ht="63" customHeight="1">
      <c r="A21" s="157" t="s">
        <v>1728</v>
      </c>
      <c r="B21" s="89" t="s">
        <v>1729</v>
      </c>
      <c r="C21" s="89" t="s">
        <v>1730</v>
      </c>
      <c r="D21" s="85" t="s">
        <v>1731</v>
      </c>
      <c r="E21" s="88">
        <v>20</v>
      </c>
      <c r="F21" s="88">
        <v>610</v>
      </c>
      <c r="G21" s="88">
        <v>0</v>
      </c>
      <c r="H21" s="88">
        <f t="shared" si="0"/>
        <v>12200</v>
      </c>
      <c r="I21" s="88">
        <f t="shared" si="1"/>
        <v>0</v>
      </c>
      <c r="J21" s="162" t="s">
        <v>12</v>
      </c>
    </row>
    <row r="22" spans="1:10" ht="63" customHeight="1">
      <c r="A22" s="157" t="s">
        <v>1732</v>
      </c>
      <c r="B22" s="89" t="s">
        <v>1733</v>
      </c>
      <c r="C22" s="89" t="s">
        <v>1734</v>
      </c>
      <c r="D22" s="85" t="s">
        <v>1731</v>
      </c>
      <c r="E22" s="88">
        <v>20</v>
      </c>
      <c r="F22" s="88">
        <v>1000</v>
      </c>
      <c r="G22" s="88">
        <v>0</v>
      </c>
      <c r="H22" s="88">
        <f t="shared" si="0"/>
        <v>20000</v>
      </c>
      <c r="I22" s="88">
        <f t="shared" si="1"/>
        <v>0</v>
      </c>
      <c r="J22" s="162" t="s">
        <v>12</v>
      </c>
    </row>
    <row r="23" spans="1:10" ht="63" customHeight="1">
      <c r="A23" s="157" t="s">
        <v>1735</v>
      </c>
      <c r="B23" s="89" t="s">
        <v>1736</v>
      </c>
      <c r="C23" s="89" t="s">
        <v>1737</v>
      </c>
      <c r="D23" s="85" t="s">
        <v>1731</v>
      </c>
      <c r="E23" s="88">
        <v>20</v>
      </c>
      <c r="F23" s="88">
        <v>3000</v>
      </c>
      <c r="G23" s="88">
        <v>0</v>
      </c>
      <c r="H23" s="88">
        <f t="shared" si="0"/>
        <v>60000</v>
      </c>
      <c r="I23" s="88">
        <f t="shared" si="1"/>
        <v>0</v>
      </c>
      <c r="J23" s="162" t="s">
        <v>12</v>
      </c>
    </row>
    <row r="24" spans="1:10" ht="63" customHeight="1">
      <c r="A24" s="157" t="s">
        <v>1738</v>
      </c>
      <c r="B24" s="89" t="s">
        <v>1739</v>
      </c>
      <c r="C24" s="89" t="s">
        <v>1740</v>
      </c>
      <c r="D24" s="85" t="s">
        <v>1731</v>
      </c>
      <c r="E24" s="88">
        <v>20</v>
      </c>
      <c r="F24" s="88">
        <v>2000</v>
      </c>
      <c r="G24" s="88">
        <v>0</v>
      </c>
      <c r="H24" s="88">
        <f t="shared" si="0"/>
        <v>40000</v>
      </c>
      <c r="I24" s="88">
        <f t="shared" si="1"/>
        <v>0</v>
      </c>
      <c r="J24" s="162" t="s">
        <v>12</v>
      </c>
    </row>
    <row r="25" spans="1:10" ht="63" customHeight="1">
      <c r="A25" s="85">
        <v>2</v>
      </c>
      <c r="B25" s="89" t="s">
        <v>1741</v>
      </c>
      <c r="C25" s="89" t="s">
        <v>1742</v>
      </c>
      <c r="D25" s="85" t="s">
        <v>311</v>
      </c>
      <c r="E25" s="156">
        <v>10</v>
      </c>
      <c r="F25" s="156">
        <v>30500</v>
      </c>
      <c r="G25" s="156">
        <f>F25*0.1</f>
        <v>3050</v>
      </c>
      <c r="H25" s="88">
        <f t="shared" si="0"/>
        <v>305000</v>
      </c>
      <c r="I25" s="88">
        <f t="shared" si="1"/>
        <v>30500</v>
      </c>
      <c r="J25" s="162" t="s">
        <v>12</v>
      </c>
    </row>
    <row r="26" spans="1:10" ht="18" customHeight="1">
      <c r="A26" s="158"/>
      <c r="B26" s="159"/>
      <c r="C26" s="159"/>
      <c r="D26" s="158"/>
      <c r="E26" s="160"/>
      <c r="F26" s="160"/>
      <c r="G26" s="160"/>
      <c r="H26" s="160"/>
      <c r="I26" s="160"/>
      <c r="J26" s="160"/>
    </row>
    <row r="27" spans="1:10" ht="18" customHeight="1">
      <c r="A27" s="158"/>
      <c r="B27" s="159"/>
      <c r="C27" s="159"/>
      <c r="D27" s="158"/>
      <c r="E27" s="160"/>
      <c r="F27" s="160"/>
      <c r="G27" s="160"/>
      <c r="H27" s="160"/>
      <c r="I27" s="160"/>
      <c r="J27" s="160"/>
    </row>
    <row r="28" spans="1:10" ht="18" customHeight="1"/>
    <row r="29" spans="1:10" ht="18" customHeight="1"/>
  </sheetData>
  <mergeCells count="11">
    <mergeCell ref="J4:J6"/>
    <mergeCell ref="A1:J2"/>
    <mergeCell ref="B3:C3"/>
    <mergeCell ref="E4:I4"/>
    <mergeCell ref="F5:G5"/>
    <mergeCell ref="H5:I5"/>
    <mergeCell ref="A4:A6"/>
    <mergeCell ref="B4:B6"/>
    <mergeCell ref="C4:C6"/>
    <mergeCell ref="D4:D6"/>
    <mergeCell ref="E5:E6"/>
  </mergeCells>
  <phoneticPr fontId="59" type="noConversion"/>
  <printOptions horizontalCentered="1"/>
  <pageMargins left="0.70866141732283505" right="0.70866141732283505" top="0.98425196850393704" bottom="0.98425196850393704" header="0" footer="0"/>
  <pageSetup paperSize="9" scale="80"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24"/>
  <sheetViews>
    <sheetView showZeros="0" view="pageBreakPreview" zoomScaleNormal="130" workbookViewId="0">
      <pane ySplit="6" topLeftCell="A7" activePane="bottomLeft" state="frozen"/>
      <selection pane="bottomLeft" activeCell="C8" sqref="C8"/>
    </sheetView>
  </sheetViews>
  <sheetFormatPr defaultColWidth="9.08984375" defaultRowHeight="15.5"/>
  <cols>
    <col min="1" max="1" width="7.6328125" style="134" customWidth="1"/>
    <col min="2" max="2" width="18.1796875" style="135" customWidth="1"/>
    <col min="3" max="3" width="62.36328125" style="135" customWidth="1"/>
    <col min="4" max="4" width="5.1796875" style="134" customWidth="1"/>
    <col min="5" max="5" width="12.08984375" style="135" customWidth="1"/>
    <col min="6" max="7" width="12" style="135" customWidth="1"/>
    <col min="8" max="8" width="13.36328125" style="135" customWidth="1"/>
    <col min="9" max="9" width="12" style="135" customWidth="1"/>
    <col min="10" max="10" width="15.453125" style="135" customWidth="1"/>
    <col min="11" max="16384" width="9.08984375" style="135"/>
  </cols>
  <sheetData>
    <row r="1" spans="1:10" s="133" customFormat="1" ht="18" customHeight="1">
      <c r="A1" s="329" t="s">
        <v>1743</v>
      </c>
      <c r="B1" s="329"/>
      <c r="C1" s="329"/>
      <c r="D1" s="329"/>
      <c r="E1" s="329"/>
      <c r="F1" s="329"/>
      <c r="G1" s="329"/>
      <c r="H1" s="329"/>
      <c r="I1" s="329"/>
      <c r="J1" s="329"/>
    </row>
    <row r="2" spans="1:10" s="133" customFormat="1" ht="18" customHeight="1">
      <c r="A2" s="329"/>
      <c r="B2" s="329"/>
      <c r="C2" s="329"/>
      <c r="D2" s="329"/>
      <c r="E2" s="329"/>
      <c r="F2" s="329"/>
      <c r="G2" s="329"/>
      <c r="H2" s="329"/>
      <c r="I2" s="329"/>
      <c r="J2" s="329"/>
    </row>
    <row r="3" spans="1:10" ht="18" customHeight="1">
      <c r="A3" s="319" t="s">
        <v>1744</v>
      </c>
      <c r="B3" s="319"/>
      <c r="C3" s="319"/>
      <c r="D3" s="129"/>
      <c r="E3" s="92"/>
      <c r="F3" s="92"/>
      <c r="G3" s="92"/>
      <c r="H3" s="92"/>
      <c r="I3" s="92"/>
      <c r="J3" s="92"/>
    </row>
    <row r="4" spans="1:10" ht="18" customHeight="1">
      <c r="A4" s="325" t="s">
        <v>2</v>
      </c>
      <c r="B4" s="325" t="s">
        <v>1697</v>
      </c>
      <c r="C4" s="325" t="s">
        <v>1698</v>
      </c>
      <c r="D4" s="325" t="s">
        <v>99</v>
      </c>
      <c r="E4" s="320" t="s">
        <v>1699</v>
      </c>
      <c r="F4" s="321"/>
      <c r="G4" s="321"/>
      <c r="H4" s="321"/>
      <c r="I4" s="322"/>
      <c r="J4" s="98"/>
    </row>
    <row r="5" spans="1:10" ht="18" customHeight="1">
      <c r="A5" s="326"/>
      <c r="B5" s="326"/>
      <c r="C5" s="326"/>
      <c r="D5" s="326"/>
      <c r="E5" s="328" t="s">
        <v>100</v>
      </c>
      <c r="F5" s="323" t="s">
        <v>1700</v>
      </c>
      <c r="G5" s="323"/>
      <c r="H5" s="324" t="s">
        <v>36</v>
      </c>
      <c r="I5" s="323"/>
      <c r="J5" s="323" t="s">
        <v>5</v>
      </c>
    </row>
    <row r="6" spans="1:10" ht="18" customHeight="1">
      <c r="A6" s="327"/>
      <c r="B6" s="327"/>
      <c r="C6" s="327"/>
      <c r="D6" s="327"/>
      <c r="E6" s="328"/>
      <c r="F6" s="98" t="s">
        <v>423</v>
      </c>
      <c r="G6" s="98" t="s">
        <v>424</v>
      </c>
      <c r="H6" s="98" t="s">
        <v>423</v>
      </c>
      <c r="I6" s="98" t="s">
        <v>424</v>
      </c>
      <c r="J6" s="323"/>
    </row>
    <row r="7" spans="1:10" ht="18" customHeight="1">
      <c r="A7" s="98"/>
      <c r="B7" s="136"/>
      <c r="C7" s="101"/>
      <c r="D7" s="137"/>
      <c r="E7" s="138"/>
      <c r="F7" s="139"/>
      <c r="G7" s="139"/>
      <c r="H7" s="131">
        <f>ROUND(SUM(H8:H20),2)</f>
        <v>411540</v>
      </c>
      <c r="I7" s="131">
        <f>ROUND(SUM(I8:I20),2)</f>
        <v>68154</v>
      </c>
      <c r="J7" s="145"/>
    </row>
    <row r="8" spans="1:10" ht="58" customHeight="1">
      <c r="A8" s="98">
        <v>1</v>
      </c>
      <c r="B8" s="140" t="s">
        <v>519</v>
      </c>
      <c r="C8" s="101" t="s">
        <v>1745</v>
      </c>
      <c r="D8" s="141" t="s">
        <v>288</v>
      </c>
      <c r="E8" s="131">
        <v>2</v>
      </c>
      <c r="F8" s="131">
        <v>30000</v>
      </c>
      <c r="G8" s="131">
        <f t="shared" ref="G8:G17" si="0">F8*0.1</f>
        <v>3000</v>
      </c>
      <c r="H8" s="131">
        <f t="shared" ref="H8:H20" si="1">ROUND(E8*F8,2)</f>
        <v>60000</v>
      </c>
      <c r="I8" s="131">
        <f t="shared" ref="I8:I20" si="2">ROUND(E8*G8,2)</f>
        <v>6000</v>
      </c>
      <c r="J8" s="132" t="s">
        <v>1746</v>
      </c>
    </row>
    <row r="9" spans="1:10" ht="58" customHeight="1">
      <c r="A9" s="98">
        <v>2</v>
      </c>
      <c r="B9" s="99" t="s">
        <v>1747</v>
      </c>
      <c r="C9" s="101" t="s">
        <v>1748</v>
      </c>
      <c r="D9" s="141" t="s">
        <v>288</v>
      </c>
      <c r="E9" s="131">
        <v>1</v>
      </c>
      <c r="F9" s="131">
        <v>30000</v>
      </c>
      <c r="G9" s="131">
        <f t="shared" si="0"/>
        <v>3000</v>
      </c>
      <c r="H9" s="131">
        <f t="shared" si="1"/>
        <v>30000</v>
      </c>
      <c r="I9" s="131">
        <f t="shared" si="2"/>
        <v>3000</v>
      </c>
      <c r="J9" s="132" t="s">
        <v>1746</v>
      </c>
    </row>
    <row r="10" spans="1:10" ht="58" customHeight="1">
      <c r="A10" s="98">
        <v>3</v>
      </c>
      <c r="B10" s="140" t="s">
        <v>1749</v>
      </c>
      <c r="C10" s="101" t="s">
        <v>1750</v>
      </c>
      <c r="D10" s="141" t="s">
        <v>311</v>
      </c>
      <c r="E10" s="131">
        <v>1</v>
      </c>
      <c r="F10" s="131">
        <v>30000</v>
      </c>
      <c r="G10" s="131">
        <f t="shared" si="0"/>
        <v>3000</v>
      </c>
      <c r="H10" s="131">
        <f t="shared" si="1"/>
        <v>30000</v>
      </c>
      <c r="I10" s="131">
        <f t="shared" si="2"/>
        <v>3000</v>
      </c>
      <c r="J10" s="132" t="s">
        <v>1746</v>
      </c>
    </row>
    <row r="11" spans="1:10" ht="58" customHeight="1">
      <c r="A11" s="98">
        <v>4</v>
      </c>
      <c r="B11" s="140" t="s">
        <v>1751</v>
      </c>
      <c r="C11" s="101" t="s">
        <v>1752</v>
      </c>
      <c r="D11" s="141" t="s">
        <v>288</v>
      </c>
      <c r="E11" s="131">
        <v>2</v>
      </c>
      <c r="F11" s="131">
        <v>50000</v>
      </c>
      <c r="G11" s="131">
        <f t="shared" si="0"/>
        <v>5000</v>
      </c>
      <c r="H11" s="131">
        <f t="shared" si="1"/>
        <v>100000</v>
      </c>
      <c r="I11" s="131">
        <f t="shared" si="2"/>
        <v>10000</v>
      </c>
      <c r="J11" s="132" t="s">
        <v>1746</v>
      </c>
    </row>
    <row r="12" spans="1:10" ht="58" customHeight="1">
      <c r="A12" s="98">
        <v>5</v>
      </c>
      <c r="B12" s="140" t="s">
        <v>1753</v>
      </c>
      <c r="C12" s="101" t="s">
        <v>1754</v>
      </c>
      <c r="D12" s="141" t="s">
        <v>288</v>
      </c>
      <c r="E12" s="131">
        <v>1</v>
      </c>
      <c r="F12" s="131">
        <v>50000</v>
      </c>
      <c r="G12" s="131">
        <f t="shared" si="0"/>
        <v>5000</v>
      </c>
      <c r="H12" s="131">
        <f t="shared" si="1"/>
        <v>50000</v>
      </c>
      <c r="I12" s="131">
        <f t="shared" si="2"/>
        <v>5000</v>
      </c>
      <c r="J12" s="132" t="s">
        <v>1746</v>
      </c>
    </row>
    <row r="13" spans="1:10" ht="58" customHeight="1">
      <c r="A13" s="98">
        <v>6</v>
      </c>
      <c r="B13" s="140" t="s">
        <v>1755</v>
      </c>
      <c r="C13" s="101" t="s">
        <v>1756</v>
      </c>
      <c r="D13" s="141" t="s">
        <v>288</v>
      </c>
      <c r="E13" s="131">
        <v>2</v>
      </c>
      <c r="F13" s="131">
        <v>50000</v>
      </c>
      <c r="G13" s="131">
        <f t="shared" si="0"/>
        <v>5000</v>
      </c>
      <c r="H13" s="131">
        <f t="shared" si="1"/>
        <v>100000</v>
      </c>
      <c r="I13" s="131">
        <f t="shared" si="2"/>
        <v>10000</v>
      </c>
      <c r="J13" s="132" t="s">
        <v>1746</v>
      </c>
    </row>
    <row r="14" spans="1:10" ht="58" customHeight="1">
      <c r="A14" s="98">
        <v>7</v>
      </c>
      <c r="B14" s="140" t="s">
        <v>1757</v>
      </c>
      <c r="C14" s="101" t="s">
        <v>1758</v>
      </c>
      <c r="D14" s="141" t="s">
        <v>288</v>
      </c>
      <c r="E14" s="131">
        <v>1</v>
      </c>
      <c r="F14" s="131">
        <v>12000</v>
      </c>
      <c r="G14" s="131">
        <f t="shared" si="0"/>
        <v>1200</v>
      </c>
      <c r="H14" s="131">
        <f t="shared" si="1"/>
        <v>12000</v>
      </c>
      <c r="I14" s="131">
        <f t="shared" si="2"/>
        <v>1200</v>
      </c>
      <c r="J14" s="132" t="s">
        <v>1746</v>
      </c>
    </row>
    <row r="15" spans="1:10" ht="58" customHeight="1">
      <c r="A15" s="98">
        <v>8</v>
      </c>
      <c r="B15" s="99" t="s">
        <v>1759</v>
      </c>
      <c r="C15" s="142" t="s">
        <v>1760</v>
      </c>
      <c r="D15" s="98" t="s">
        <v>427</v>
      </c>
      <c r="E15" s="131">
        <v>1</v>
      </c>
      <c r="F15" s="131">
        <v>1000</v>
      </c>
      <c r="G15" s="131">
        <f t="shared" si="0"/>
        <v>100</v>
      </c>
      <c r="H15" s="131">
        <f t="shared" si="1"/>
        <v>1000</v>
      </c>
      <c r="I15" s="131">
        <f t="shared" si="2"/>
        <v>100</v>
      </c>
      <c r="J15" s="132" t="s">
        <v>1746</v>
      </c>
    </row>
    <row r="16" spans="1:10" ht="58" customHeight="1">
      <c r="A16" s="98">
        <v>9</v>
      </c>
      <c r="B16" s="99" t="s">
        <v>528</v>
      </c>
      <c r="C16" s="142" t="s">
        <v>1761</v>
      </c>
      <c r="D16" s="98" t="s">
        <v>288</v>
      </c>
      <c r="E16" s="131">
        <v>1</v>
      </c>
      <c r="F16" s="131">
        <v>4800</v>
      </c>
      <c r="G16" s="131">
        <f t="shared" si="0"/>
        <v>480</v>
      </c>
      <c r="H16" s="131">
        <f t="shared" si="1"/>
        <v>4800</v>
      </c>
      <c r="I16" s="131">
        <f t="shared" si="2"/>
        <v>480</v>
      </c>
      <c r="J16" s="132" t="s">
        <v>1746</v>
      </c>
    </row>
    <row r="17" spans="1:10" ht="58" customHeight="1">
      <c r="A17" s="98">
        <v>10</v>
      </c>
      <c r="B17" s="99" t="s">
        <v>1762</v>
      </c>
      <c r="C17" s="142" t="s">
        <v>1763</v>
      </c>
      <c r="D17" s="98" t="s">
        <v>1764</v>
      </c>
      <c r="E17" s="131">
        <v>3</v>
      </c>
      <c r="F17" s="131">
        <v>2500</v>
      </c>
      <c r="G17" s="131">
        <f t="shared" si="0"/>
        <v>250</v>
      </c>
      <c r="H17" s="131">
        <f t="shared" si="1"/>
        <v>7500</v>
      </c>
      <c r="I17" s="131">
        <f t="shared" si="2"/>
        <v>750</v>
      </c>
      <c r="J17" s="132" t="s">
        <v>1746</v>
      </c>
    </row>
    <row r="18" spans="1:10" ht="58" customHeight="1">
      <c r="A18" s="98">
        <v>11</v>
      </c>
      <c r="B18" s="99" t="s">
        <v>1765</v>
      </c>
      <c r="C18" s="142" t="s">
        <v>553</v>
      </c>
      <c r="D18" s="98" t="s">
        <v>166</v>
      </c>
      <c r="E18" s="131">
        <v>1000</v>
      </c>
      <c r="F18" s="131"/>
      <c r="G18" s="131">
        <v>15</v>
      </c>
      <c r="H18" s="131">
        <f t="shared" si="1"/>
        <v>0</v>
      </c>
      <c r="I18" s="131">
        <f t="shared" si="2"/>
        <v>15000</v>
      </c>
      <c r="J18" s="132" t="s">
        <v>1746</v>
      </c>
    </row>
    <row r="19" spans="1:10" ht="58" customHeight="1">
      <c r="A19" s="98">
        <v>12</v>
      </c>
      <c r="B19" s="99" t="s">
        <v>334</v>
      </c>
      <c r="C19" s="142" t="s">
        <v>1766</v>
      </c>
      <c r="D19" s="98" t="s">
        <v>166</v>
      </c>
      <c r="E19" s="131">
        <v>1000</v>
      </c>
      <c r="F19" s="131"/>
      <c r="G19" s="131">
        <v>12</v>
      </c>
      <c r="H19" s="131">
        <f t="shared" si="1"/>
        <v>0</v>
      </c>
      <c r="I19" s="131">
        <f t="shared" si="2"/>
        <v>12000</v>
      </c>
      <c r="J19" s="132" t="s">
        <v>1746</v>
      </c>
    </row>
    <row r="20" spans="1:10" ht="58" customHeight="1">
      <c r="A20" s="98">
        <v>13</v>
      </c>
      <c r="B20" s="99" t="s">
        <v>1767</v>
      </c>
      <c r="C20" s="142" t="s">
        <v>1768</v>
      </c>
      <c r="D20" s="98" t="s">
        <v>311</v>
      </c>
      <c r="E20" s="131">
        <v>1</v>
      </c>
      <c r="F20" s="131">
        <v>16240</v>
      </c>
      <c r="G20" s="131">
        <f>F20*0.1</f>
        <v>1624</v>
      </c>
      <c r="H20" s="131">
        <f t="shared" si="1"/>
        <v>16240</v>
      </c>
      <c r="I20" s="131">
        <f t="shared" si="2"/>
        <v>1624</v>
      </c>
      <c r="J20" s="132" t="s">
        <v>1746</v>
      </c>
    </row>
    <row r="21" spans="1:10" ht="18" customHeight="1">
      <c r="A21" s="143"/>
      <c r="B21" s="144"/>
      <c r="C21" s="144"/>
      <c r="D21" s="143"/>
      <c r="E21" s="144"/>
      <c r="F21" s="144"/>
      <c r="G21" s="144"/>
      <c r="H21" s="144"/>
      <c r="I21" s="144"/>
      <c r="J21" s="144"/>
    </row>
    <row r="22" spans="1:10" ht="18" customHeight="1">
      <c r="A22" s="143"/>
      <c r="B22" s="144"/>
      <c r="C22" s="144"/>
      <c r="D22" s="143"/>
      <c r="E22" s="144"/>
      <c r="F22" s="144"/>
      <c r="G22" s="144"/>
      <c r="H22" s="144"/>
      <c r="I22" s="144"/>
      <c r="J22" s="144"/>
    </row>
    <row r="23" spans="1:10" ht="18" customHeight="1"/>
    <row r="24" spans="1:10" ht="18" customHeight="1"/>
  </sheetData>
  <mergeCells count="11">
    <mergeCell ref="J5:J6"/>
    <mergeCell ref="A1:J2"/>
    <mergeCell ref="A3:C3"/>
    <mergeCell ref="E4:I4"/>
    <mergeCell ref="F5:G5"/>
    <mergeCell ref="H5:I5"/>
    <mergeCell ref="A4:A6"/>
    <mergeCell ref="B4:B6"/>
    <mergeCell ref="C4:C6"/>
    <mergeCell ref="D4:D6"/>
    <mergeCell ref="E5:E6"/>
  </mergeCells>
  <phoneticPr fontId="59" type="noConversion"/>
  <printOptions horizontalCentered="1"/>
  <pageMargins left="0.70833333333333304" right="0.70833333333333304" top="0.98402777777777795" bottom="0.98402777777777795" header="0" footer="0"/>
  <pageSetup paperSize="9" scale="78"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23"/>
  <sheetViews>
    <sheetView showZeros="0" view="pageBreakPreview" zoomScaleNormal="145" workbookViewId="0">
      <pane ySplit="6" topLeftCell="A13" activePane="bottomLeft" state="frozen"/>
      <selection pane="bottomLeft" activeCell="C16" sqref="C16"/>
    </sheetView>
  </sheetViews>
  <sheetFormatPr defaultColWidth="9.08984375" defaultRowHeight="15.5"/>
  <cols>
    <col min="1" max="1" width="12.36328125" style="124" customWidth="1"/>
    <col min="2" max="2" width="20.453125" style="125" customWidth="1"/>
    <col min="3" max="3" width="60.36328125" style="126" customWidth="1"/>
    <col min="4" max="4" width="5.08984375" style="124" customWidth="1"/>
    <col min="5" max="5" width="10" style="127" customWidth="1"/>
    <col min="6" max="6" width="12.1796875" style="127" customWidth="1"/>
    <col min="7" max="9" width="13.26953125" style="127" customWidth="1"/>
    <col min="10" max="10" width="18.26953125" style="125" customWidth="1"/>
    <col min="11" max="16384" width="9.08984375" style="125"/>
  </cols>
  <sheetData>
    <row r="1" spans="1:10" s="123" customFormat="1" ht="18" customHeight="1">
      <c r="A1" s="329" t="s">
        <v>1769</v>
      </c>
      <c r="B1" s="329"/>
      <c r="C1" s="329"/>
      <c r="D1" s="329"/>
      <c r="E1" s="338"/>
      <c r="F1" s="338"/>
      <c r="G1" s="338"/>
      <c r="H1" s="338"/>
      <c r="I1" s="338"/>
      <c r="J1" s="329"/>
    </row>
    <row r="2" spans="1:10" s="123" customFormat="1" ht="18" customHeight="1">
      <c r="A2" s="329"/>
      <c r="B2" s="329"/>
      <c r="C2" s="329"/>
      <c r="D2" s="329"/>
      <c r="E2" s="338"/>
      <c r="F2" s="338"/>
      <c r="G2" s="338"/>
      <c r="H2" s="338"/>
      <c r="I2" s="338"/>
      <c r="J2" s="329"/>
    </row>
    <row r="3" spans="1:10" ht="19" customHeight="1">
      <c r="A3" s="128" t="s">
        <v>1691</v>
      </c>
      <c r="B3" s="319" t="s">
        <v>31</v>
      </c>
      <c r="C3" s="319"/>
      <c r="D3" s="129"/>
      <c r="E3" s="130"/>
      <c r="F3" s="130"/>
      <c r="G3" s="130"/>
      <c r="H3" s="130"/>
      <c r="I3" s="130"/>
      <c r="J3" s="92"/>
    </row>
    <row r="4" spans="1:10" ht="19" customHeight="1">
      <c r="A4" s="325" t="s">
        <v>2</v>
      </c>
      <c r="B4" s="325" t="s">
        <v>1697</v>
      </c>
      <c r="C4" s="325" t="s">
        <v>1698</v>
      </c>
      <c r="D4" s="325" t="s">
        <v>99</v>
      </c>
      <c r="E4" s="330" t="s">
        <v>1699</v>
      </c>
      <c r="F4" s="331"/>
      <c r="G4" s="331"/>
      <c r="H4" s="331"/>
      <c r="I4" s="332"/>
      <c r="J4" s="335" t="s">
        <v>5</v>
      </c>
    </row>
    <row r="5" spans="1:10" ht="17" customHeight="1">
      <c r="A5" s="326"/>
      <c r="B5" s="326"/>
      <c r="C5" s="326"/>
      <c r="D5" s="326"/>
      <c r="E5" s="334" t="s">
        <v>100</v>
      </c>
      <c r="F5" s="333" t="s">
        <v>1700</v>
      </c>
      <c r="G5" s="333"/>
      <c r="H5" s="334" t="s">
        <v>36</v>
      </c>
      <c r="I5" s="334"/>
      <c r="J5" s="336"/>
    </row>
    <row r="6" spans="1:10" ht="17" customHeight="1">
      <c r="A6" s="327"/>
      <c r="B6" s="327"/>
      <c r="C6" s="327"/>
      <c r="D6" s="327"/>
      <c r="E6" s="334"/>
      <c r="F6" s="131" t="s">
        <v>423</v>
      </c>
      <c r="G6" s="131" t="s">
        <v>424</v>
      </c>
      <c r="H6" s="131" t="s">
        <v>423</v>
      </c>
      <c r="I6" s="131" t="s">
        <v>424</v>
      </c>
      <c r="J6" s="337"/>
    </row>
    <row r="7" spans="1:10" ht="18" customHeight="1">
      <c r="A7" s="98"/>
      <c r="B7" s="99"/>
      <c r="C7" s="101"/>
      <c r="D7" s="98"/>
      <c r="E7" s="131"/>
      <c r="F7" s="131"/>
      <c r="G7" s="131"/>
      <c r="H7" s="131">
        <f>ROUND(H8+H12+H20+H21,2)</f>
        <v>211820</v>
      </c>
      <c r="I7" s="131">
        <f>ROUND(I8+I12+I20+I21,2)</f>
        <v>377722</v>
      </c>
      <c r="J7" s="99"/>
    </row>
    <row r="8" spans="1:10" ht="46" customHeight="1">
      <c r="A8" s="98">
        <v>1</v>
      </c>
      <c r="B8" s="99" t="s">
        <v>1770</v>
      </c>
      <c r="C8" s="101"/>
      <c r="D8" s="98"/>
      <c r="E8" s="131"/>
      <c r="F8" s="131"/>
      <c r="G8" s="131"/>
      <c r="H8" s="131">
        <f>SUM(H9:H11)</f>
        <v>36200</v>
      </c>
      <c r="I8" s="131">
        <f>SUM(I9:I11)</f>
        <v>2460</v>
      </c>
      <c r="J8" s="132"/>
    </row>
    <row r="9" spans="1:10" ht="46" customHeight="1">
      <c r="A9" s="98">
        <v>1.1000000000000001</v>
      </c>
      <c r="B9" s="99" t="s">
        <v>1771</v>
      </c>
      <c r="C9" s="101" t="s">
        <v>1772</v>
      </c>
      <c r="D9" s="98" t="s">
        <v>288</v>
      </c>
      <c r="E9" s="131">
        <v>4</v>
      </c>
      <c r="F9" s="131">
        <v>3000</v>
      </c>
      <c r="G9" s="131">
        <f t="shared" ref="G9:G14" si="0">F9*0.1</f>
        <v>300</v>
      </c>
      <c r="H9" s="131">
        <f t="shared" ref="H9:H11" si="1">E9*F9</f>
        <v>12000</v>
      </c>
      <c r="I9" s="131">
        <f t="shared" ref="I9:I21" si="2">E9*G9</f>
        <v>1200</v>
      </c>
      <c r="J9" s="132" t="s">
        <v>1746</v>
      </c>
    </row>
    <row r="10" spans="1:10" ht="46" customHeight="1">
      <c r="A10" s="98">
        <v>1.2</v>
      </c>
      <c r="B10" s="99" t="s">
        <v>1773</v>
      </c>
      <c r="C10" s="101" t="s">
        <v>1774</v>
      </c>
      <c r="D10" s="98" t="s">
        <v>288</v>
      </c>
      <c r="E10" s="131">
        <v>1</v>
      </c>
      <c r="F10" s="131">
        <v>12600</v>
      </c>
      <c r="G10" s="131">
        <f t="shared" si="0"/>
        <v>1260</v>
      </c>
      <c r="H10" s="131">
        <f t="shared" si="1"/>
        <v>12600</v>
      </c>
      <c r="I10" s="131">
        <f t="shared" si="2"/>
        <v>1260</v>
      </c>
      <c r="J10" s="132" t="s">
        <v>1746</v>
      </c>
    </row>
    <row r="11" spans="1:10" ht="46" customHeight="1">
      <c r="A11" s="98">
        <v>1.3</v>
      </c>
      <c r="B11" s="99" t="s">
        <v>1775</v>
      </c>
      <c r="C11" s="101"/>
      <c r="D11" s="98" t="s">
        <v>311</v>
      </c>
      <c r="E11" s="131">
        <v>2</v>
      </c>
      <c r="F11" s="131">
        <v>5800</v>
      </c>
      <c r="G11" s="131"/>
      <c r="H11" s="131">
        <f t="shared" si="1"/>
        <v>11600</v>
      </c>
      <c r="I11" s="131">
        <f>E11*G11/10000</f>
        <v>0</v>
      </c>
      <c r="J11" s="132" t="s">
        <v>1746</v>
      </c>
    </row>
    <row r="12" spans="1:10" ht="46" customHeight="1">
      <c r="A12" s="98">
        <v>2</v>
      </c>
      <c r="B12" s="99" t="s">
        <v>1776</v>
      </c>
      <c r="C12" s="101"/>
      <c r="D12" s="98"/>
      <c r="E12" s="131"/>
      <c r="F12" s="131"/>
      <c r="G12" s="131"/>
      <c r="H12" s="131">
        <f>SUM(H13:H19)</f>
        <v>93120</v>
      </c>
      <c r="I12" s="131">
        <f>SUM(I13:I19)</f>
        <v>367012</v>
      </c>
      <c r="J12" s="132"/>
    </row>
    <row r="13" spans="1:10" ht="46" customHeight="1">
      <c r="A13" s="98">
        <v>2.1</v>
      </c>
      <c r="B13" s="99" t="s">
        <v>1777</v>
      </c>
      <c r="C13" s="101" t="s">
        <v>1778</v>
      </c>
      <c r="D13" s="98" t="s">
        <v>288</v>
      </c>
      <c r="E13" s="131">
        <v>3</v>
      </c>
      <c r="F13" s="131">
        <v>7400</v>
      </c>
      <c r="G13" s="131">
        <f t="shared" si="0"/>
        <v>740</v>
      </c>
      <c r="H13" s="131">
        <f t="shared" ref="H13:H21" si="3">E13*F13</f>
        <v>22200</v>
      </c>
      <c r="I13" s="131">
        <f t="shared" si="2"/>
        <v>2220</v>
      </c>
      <c r="J13" s="132" t="s">
        <v>1746</v>
      </c>
    </row>
    <row r="14" spans="1:10" ht="46" customHeight="1">
      <c r="A14" s="98">
        <v>2.2000000000000002</v>
      </c>
      <c r="B14" s="99" t="s">
        <v>1779</v>
      </c>
      <c r="C14" s="101" t="s">
        <v>1780</v>
      </c>
      <c r="D14" s="98" t="s">
        <v>288</v>
      </c>
      <c r="E14" s="131">
        <v>9</v>
      </c>
      <c r="F14" s="131">
        <v>4080</v>
      </c>
      <c r="G14" s="131">
        <f t="shared" si="0"/>
        <v>408</v>
      </c>
      <c r="H14" s="131">
        <f t="shared" si="3"/>
        <v>36720</v>
      </c>
      <c r="I14" s="131">
        <f t="shared" si="2"/>
        <v>3672</v>
      </c>
      <c r="J14" s="132" t="s">
        <v>1746</v>
      </c>
    </row>
    <row r="15" spans="1:10" ht="46" customHeight="1">
      <c r="A15" s="98">
        <v>2.2999999999999998</v>
      </c>
      <c r="B15" s="99" t="s">
        <v>1781</v>
      </c>
      <c r="C15" s="101" t="s">
        <v>1782</v>
      </c>
      <c r="D15" s="98" t="s">
        <v>311</v>
      </c>
      <c r="E15" s="131">
        <v>1</v>
      </c>
      <c r="F15" s="131">
        <v>0</v>
      </c>
      <c r="G15" s="131">
        <v>300000</v>
      </c>
      <c r="H15" s="131">
        <f>E15*F15/10000</f>
        <v>0</v>
      </c>
      <c r="I15" s="131">
        <f t="shared" si="2"/>
        <v>300000</v>
      </c>
      <c r="J15" s="132" t="s">
        <v>1746</v>
      </c>
    </row>
    <row r="16" spans="1:10" ht="46" customHeight="1">
      <c r="A16" s="98">
        <v>2.4</v>
      </c>
      <c r="B16" s="99" t="s">
        <v>1783</v>
      </c>
      <c r="C16" s="101" t="s">
        <v>1784</v>
      </c>
      <c r="D16" s="98" t="s">
        <v>311</v>
      </c>
      <c r="E16" s="131">
        <v>1</v>
      </c>
      <c r="F16" s="131"/>
      <c r="G16" s="131">
        <v>48700</v>
      </c>
      <c r="H16" s="131"/>
      <c r="I16" s="131">
        <f t="shared" si="2"/>
        <v>48700</v>
      </c>
      <c r="J16" s="132" t="s">
        <v>1746</v>
      </c>
    </row>
    <row r="17" spans="1:10" ht="46" customHeight="1">
      <c r="A17" s="98">
        <v>2.5</v>
      </c>
      <c r="B17" s="99" t="s">
        <v>1785</v>
      </c>
      <c r="C17" s="101" t="s">
        <v>1786</v>
      </c>
      <c r="D17" s="98" t="s">
        <v>311</v>
      </c>
      <c r="E17" s="131">
        <v>1</v>
      </c>
      <c r="F17" s="131"/>
      <c r="G17" s="131">
        <f>9000</f>
        <v>9000</v>
      </c>
      <c r="H17" s="131"/>
      <c r="I17" s="131">
        <f t="shared" si="2"/>
        <v>9000</v>
      </c>
      <c r="J17" s="132" t="s">
        <v>1746</v>
      </c>
    </row>
    <row r="18" spans="1:10" ht="46" customHeight="1">
      <c r="A18" s="98">
        <v>2.6</v>
      </c>
      <c r="B18" s="99" t="s">
        <v>1787</v>
      </c>
      <c r="C18" s="101"/>
      <c r="D18" s="98" t="s">
        <v>288</v>
      </c>
      <c r="E18" s="131">
        <v>1</v>
      </c>
      <c r="F18" s="131">
        <v>15000</v>
      </c>
      <c r="G18" s="131">
        <f t="shared" ref="G18:G21" si="4">F18*0.1</f>
        <v>1500</v>
      </c>
      <c r="H18" s="131">
        <f t="shared" si="3"/>
        <v>15000</v>
      </c>
      <c r="I18" s="131">
        <f t="shared" si="2"/>
        <v>1500</v>
      </c>
      <c r="J18" s="132" t="s">
        <v>1746</v>
      </c>
    </row>
    <row r="19" spans="1:10" ht="46" customHeight="1">
      <c r="A19" s="98">
        <v>2.7</v>
      </c>
      <c r="B19" s="99" t="s">
        <v>1788</v>
      </c>
      <c r="C19" s="101"/>
      <c r="D19" s="98" t="s">
        <v>288</v>
      </c>
      <c r="E19" s="131">
        <v>12</v>
      </c>
      <c r="F19" s="131">
        <v>1600</v>
      </c>
      <c r="G19" s="131">
        <f t="shared" si="4"/>
        <v>160</v>
      </c>
      <c r="H19" s="131">
        <f t="shared" si="3"/>
        <v>19200</v>
      </c>
      <c r="I19" s="131">
        <f t="shared" si="2"/>
        <v>1920</v>
      </c>
      <c r="J19" s="132" t="s">
        <v>1746</v>
      </c>
    </row>
    <row r="20" spans="1:10" ht="46" customHeight="1">
      <c r="A20" s="98">
        <v>3</v>
      </c>
      <c r="B20" s="99" t="s">
        <v>1762</v>
      </c>
      <c r="C20" s="101" t="s">
        <v>1763</v>
      </c>
      <c r="D20" s="98" t="s">
        <v>1764</v>
      </c>
      <c r="E20" s="131">
        <v>5</v>
      </c>
      <c r="F20" s="131">
        <v>2500</v>
      </c>
      <c r="G20" s="131">
        <f t="shared" si="4"/>
        <v>250</v>
      </c>
      <c r="H20" s="131">
        <f t="shared" si="3"/>
        <v>12500</v>
      </c>
      <c r="I20" s="131">
        <f t="shared" si="2"/>
        <v>1250</v>
      </c>
      <c r="J20" s="132" t="s">
        <v>1746</v>
      </c>
    </row>
    <row r="21" spans="1:10" ht="46" customHeight="1">
      <c r="A21" s="98">
        <v>4</v>
      </c>
      <c r="B21" s="99" t="s">
        <v>1789</v>
      </c>
      <c r="C21" s="101" t="s">
        <v>1790</v>
      </c>
      <c r="D21" s="98" t="s">
        <v>288</v>
      </c>
      <c r="E21" s="131">
        <v>1</v>
      </c>
      <c r="F21" s="131">
        <v>70000</v>
      </c>
      <c r="G21" s="131">
        <f t="shared" si="4"/>
        <v>7000</v>
      </c>
      <c r="H21" s="131">
        <f t="shared" si="3"/>
        <v>70000</v>
      </c>
      <c r="I21" s="131">
        <f t="shared" si="2"/>
        <v>7000</v>
      </c>
      <c r="J21" s="132" t="s">
        <v>1746</v>
      </c>
    </row>
    <row r="22" spans="1:10" ht="18" customHeight="1"/>
    <row r="23" spans="1:10" ht="18" customHeight="1"/>
  </sheetData>
  <mergeCells count="11">
    <mergeCell ref="J4:J6"/>
    <mergeCell ref="A1:J2"/>
    <mergeCell ref="B3:C3"/>
    <mergeCell ref="E4:I4"/>
    <mergeCell ref="F5:G5"/>
    <mergeCell ref="H5:I5"/>
    <mergeCell ref="A4:A6"/>
    <mergeCell ref="B4:B6"/>
    <mergeCell ref="C4:C6"/>
    <mergeCell ref="D4:D6"/>
    <mergeCell ref="E5:E6"/>
  </mergeCells>
  <phoneticPr fontId="59" type="noConversion"/>
  <printOptions horizontalCentered="1"/>
  <pageMargins left="0.70833333333333304" right="0.70833333333333304" top="0.98402777777777795" bottom="0.98402777777777795" header="0" footer="0"/>
  <pageSetup paperSize="9" scale="74" fitToHeight="0" orientation="landscape"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J45"/>
  <sheetViews>
    <sheetView showZeros="0" view="pageBreakPreview" zoomScale="110" zoomScaleNormal="100" workbookViewId="0">
      <pane ySplit="6" topLeftCell="A42" activePane="bottomLeft" state="frozen"/>
      <selection pane="bottomLeft" activeCell="A3" sqref="A3:C3"/>
    </sheetView>
  </sheetViews>
  <sheetFormatPr defaultColWidth="9.08984375" defaultRowHeight="18" customHeight="1"/>
  <cols>
    <col min="1" max="1" width="7" style="92" customWidth="1"/>
    <col min="2" max="2" width="22.81640625" style="93" customWidth="1"/>
    <col min="3" max="3" width="72.90625" style="94" customWidth="1"/>
    <col min="4" max="4" width="7.90625" style="92" customWidth="1"/>
    <col min="5" max="5" width="10.54296875" style="93" customWidth="1"/>
    <col min="6" max="7" width="12" style="93" customWidth="1"/>
    <col min="8" max="8" width="15.36328125" style="93" customWidth="1"/>
    <col min="9" max="9" width="12.6328125" style="93" customWidth="1"/>
    <col min="10" max="10" width="17.7265625" style="93" customWidth="1"/>
    <col min="11" max="16384" width="9.08984375" style="93"/>
  </cols>
  <sheetData>
    <row r="1" spans="1:10" ht="18" customHeight="1">
      <c r="A1" s="329" t="s">
        <v>1791</v>
      </c>
      <c r="B1" s="329"/>
      <c r="C1" s="329"/>
      <c r="D1" s="329"/>
      <c r="E1" s="329"/>
      <c r="F1" s="329"/>
      <c r="G1" s="329"/>
      <c r="H1" s="329"/>
      <c r="I1" s="329"/>
      <c r="J1" s="329"/>
    </row>
    <row r="2" spans="1:10" ht="18" customHeight="1">
      <c r="A2" s="329"/>
      <c r="B2" s="329"/>
      <c r="C2" s="329"/>
      <c r="D2" s="329"/>
      <c r="E2" s="329"/>
      <c r="F2" s="329"/>
      <c r="G2" s="329"/>
      <c r="H2" s="329"/>
      <c r="I2" s="329"/>
      <c r="J2" s="329"/>
    </row>
    <row r="3" spans="1:10" s="91" customFormat="1" ht="19" customHeight="1">
      <c r="A3" s="339" t="s">
        <v>1792</v>
      </c>
      <c r="B3" s="339"/>
      <c r="C3" s="339"/>
      <c r="D3" s="95"/>
      <c r="E3" s="95"/>
      <c r="F3" s="95"/>
      <c r="G3" s="95"/>
      <c r="H3" s="95"/>
      <c r="I3" s="95"/>
      <c r="J3" s="95"/>
    </row>
    <row r="4" spans="1:10" ht="31" customHeight="1">
      <c r="A4" s="347" t="s">
        <v>1793</v>
      </c>
      <c r="B4" s="325" t="s">
        <v>1697</v>
      </c>
      <c r="C4" s="325" t="s">
        <v>1698</v>
      </c>
      <c r="D4" s="325" t="s">
        <v>99</v>
      </c>
      <c r="E4" s="340" t="s">
        <v>1699</v>
      </c>
      <c r="F4" s="341"/>
      <c r="G4" s="341"/>
      <c r="H4" s="341"/>
      <c r="I4" s="342"/>
      <c r="J4" s="328" t="s">
        <v>5</v>
      </c>
    </row>
    <row r="5" spans="1:10" ht="22" customHeight="1">
      <c r="A5" s="348"/>
      <c r="B5" s="326"/>
      <c r="C5" s="326"/>
      <c r="D5" s="326"/>
      <c r="E5" s="328" t="s">
        <v>100</v>
      </c>
      <c r="F5" s="343" t="s">
        <v>1700</v>
      </c>
      <c r="G5" s="343"/>
      <c r="H5" s="343" t="s">
        <v>36</v>
      </c>
      <c r="I5" s="344"/>
      <c r="J5" s="328"/>
    </row>
    <row r="6" spans="1:10" ht="25" customHeight="1">
      <c r="A6" s="349"/>
      <c r="B6" s="327"/>
      <c r="C6" s="327"/>
      <c r="D6" s="327"/>
      <c r="E6" s="328"/>
      <c r="F6" s="97" t="s">
        <v>423</v>
      </c>
      <c r="G6" s="97" t="s">
        <v>424</v>
      </c>
      <c r="H6" s="97" t="s">
        <v>423</v>
      </c>
      <c r="I6" s="119" t="s">
        <v>424</v>
      </c>
      <c r="J6" s="328"/>
    </row>
    <row r="7" spans="1:10" ht="32" customHeight="1">
      <c r="A7" s="98"/>
      <c r="B7" s="345"/>
      <c r="C7" s="346"/>
      <c r="D7" s="99"/>
      <c r="E7" s="99"/>
      <c r="F7" s="100"/>
      <c r="G7" s="100"/>
      <c r="H7" s="97">
        <f>H8+H19+H31</f>
        <v>1296256</v>
      </c>
      <c r="I7" s="97">
        <f>I8+I19+I31</f>
        <v>144482</v>
      </c>
      <c r="J7" s="99"/>
    </row>
    <row r="8" spans="1:10" ht="29" customHeight="1">
      <c r="A8" s="98">
        <v>1</v>
      </c>
      <c r="B8" s="99" t="s">
        <v>1794</v>
      </c>
      <c r="C8" s="101"/>
      <c r="D8" s="98"/>
      <c r="E8" s="99"/>
      <c r="F8" s="102"/>
      <c r="G8" s="102">
        <v>0</v>
      </c>
      <c r="H8" s="97">
        <f>SUM(H9:H18)</f>
        <v>639320</v>
      </c>
      <c r="I8" s="97">
        <f>SUM(I9:I18)</f>
        <v>83232</v>
      </c>
      <c r="J8" s="99"/>
    </row>
    <row r="9" spans="1:10" ht="41" customHeight="1">
      <c r="A9" s="98">
        <v>1.1000000000000001</v>
      </c>
      <c r="B9" s="99" t="s">
        <v>1795</v>
      </c>
      <c r="C9" s="101" t="s">
        <v>1796</v>
      </c>
      <c r="D9" s="98" t="s">
        <v>288</v>
      </c>
      <c r="E9" s="98">
        <v>2</v>
      </c>
      <c r="F9" s="97">
        <v>41630</v>
      </c>
      <c r="G9" s="97">
        <f t="shared" ref="G9:G13" si="0">F9*0.1</f>
        <v>4163</v>
      </c>
      <c r="H9" s="97">
        <f t="shared" ref="H9:H17" si="1">E9*F9</f>
        <v>83260</v>
      </c>
      <c r="I9" s="97">
        <f t="shared" ref="I9:I13" si="2">E9*G9</f>
        <v>8326</v>
      </c>
      <c r="J9" s="120" t="s">
        <v>1746</v>
      </c>
    </row>
    <row r="10" spans="1:10" ht="46" customHeight="1">
      <c r="A10" s="98">
        <v>1.2</v>
      </c>
      <c r="B10" s="99" t="s">
        <v>1797</v>
      </c>
      <c r="C10" s="101" t="s">
        <v>1798</v>
      </c>
      <c r="D10" s="98" t="s">
        <v>1799</v>
      </c>
      <c r="E10" s="98">
        <v>16</v>
      </c>
      <c r="F10" s="97">
        <v>560</v>
      </c>
      <c r="G10" s="97">
        <f t="shared" si="0"/>
        <v>56</v>
      </c>
      <c r="H10" s="97">
        <f t="shared" si="1"/>
        <v>8960</v>
      </c>
      <c r="I10" s="97">
        <f t="shared" si="2"/>
        <v>896</v>
      </c>
      <c r="J10" s="120" t="s">
        <v>1746</v>
      </c>
    </row>
    <row r="11" spans="1:10" ht="46" customHeight="1">
      <c r="A11" s="98">
        <v>1.3</v>
      </c>
      <c r="B11" s="99" t="s">
        <v>1800</v>
      </c>
      <c r="C11" s="101" t="s">
        <v>1801</v>
      </c>
      <c r="D11" s="98" t="s">
        <v>311</v>
      </c>
      <c r="E11" s="98">
        <v>1</v>
      </c>
      <c r="F11" s="97">
        <v>6100</v>
      </c>
      <c r="G11" s="97">
        <f t="shared" si="0"/>
        <v>610</v>
      </c>
      <c r="H11" s="97">
        <f t="shared" si="1"/>
        <v>6100</v>
      </c>
      <c r="I11" s="97">
        <f t="shared" si="2"/>
        <v>610</v>
      </c>
      <c r="J11" s="120" t="s">
        <v>1746</v>
      </c>
    </row>
    <row r="12" spans="1:10" ht="46" customHeight="1">
      <c r="A12" s="98">
        <v>1.4</v>
      </c>
      <c r="B12" s="99" t="s">
        <v>1802</v>
      </c>
      <c r="C12" s="101" t="s">
        <v>1803</v>
      </c>
      <c r="D12" s="98" t="s">
        <v>311</v>
      </c>
      <c r="E12" s="98">
        <v>1</v>
      </c>
      <c r="F12" s="97">
        <v>101500</v>
      </c>
      <c r="G12" s="97">
        <f t="shared" si="0"/>
        <v>10150</v>
      </c>
      <c r="H12" s="97">
        <f t="shared" si="1"/>
        <v>101500</v>
      </c>
      <c r="I12" s="97">
        <f t="shared" si="2"/>
        <v>10150</v>
      </c>
      <c r="J12" s="120" t="s">
        <v>1746</v>
      </c>
    </row>
    <row r="13" spans="1:10" ht="46" customHeight="1">
      <c r="A13" s="98">
        <v>1.5</v>
      </c>
      <c r="B13" s="99" t="s">
        <v>1804</v>
      </c>
      <c r="C13" s="101" t="s">
        <v>1805</v>
      </c>
      <c r="D13" s="98" t="s">
        <v>311</v>
      </c>
      <c r="E13" s="98">
        <v>1</v>
      </c>
      <c r="F13" s="97">
        <v>120000</v>
      </c>
      <c r="G13" s="97">
        <f t="shared" si="0"/>
        <v>12000</v>
      </c>
      <c r="H13" s="97">
        <f t="shared" si="1"/>
        <v>120000</v>
      </c>
      <c r="I13" s="97">
        <f t="shared" si="2"/>
        <v>12000</v>
      </c>
      <c r="J13" s="120" t="s">
        <v>1746</v>
      </c>
    </row>
    <row r="14" spans="1:10" ht="46" customHeight="1">
      <c r="A14" s="98">
        <v>1.6</v>
      </c>
      <c r="B14" s="103" t="s">
        <v>1806</v>
      </c>
      <c r="C14" s="103" t="s">
        <v>1807</v>
      </c>
      <c r="D14" s="104" t="s">
        <v>288</v>
      </c>
      <c r="E14" s="104">
        <v>1</v>
      </c>
      <c r="F14" s="105">
        <v>7000</v>
      </c>
      <c r="G14" s="97"/>
      <c r="H14" s="97">
        <f t="shared" si="1"/>
        <v>7000</v>
      </c>
      <c r="I14" s="97">
        <f t="shared" ref="I14:I16" si="3">E14*G14/10000</f>
        <v>0</v>
      </c>
      <c r="J14" s="120" t="s">
        <v>1746</v>
      </c>
    </row>
    <row r="15" spans="1:10" ht="46" customHeight="1">
      <c r="A15" s="98">
        <v>1.7</v>
      </c>
      <c r="B15" s="103" t="s">
        <v>1808</v>
      </c>
      <c r="C15" s="103" t="s">
        <v>1809</v>
      </c>
      <c r="D15" s="104" t="s">
        <v>288</v>
      </c>
      <c r="E15" s="104">
        <v>2</v>
      </c>
      <c r="F15" s="105">
        <v>100000</v>
      </c>
      <c r="G15" s="97"/>
      <c r="H15" s="97">
        <f t="shared" si="1"/>
        <v>200000</v>
      </c>
      <c r="I15" s="97">
        <f t="shared" si="3"/>
        <v>0</v>
      </c>
      <c r="J15" s="120" t="s">
        <v>1746</v>
      </c>
    </row>
    <row r="16" spans="1:10" ht="46" customHeight="1">
      <c r="A16" s="98">
        <v>1.8</v>
      </c>
      <c r="B16" s="103" t="s">
        <v>1810</v>
      </c>
      <c r="C16" s="103" t="s">
        <v>1807</v>
      </c>
      <c r="D16" s="104" t="s">
        <v>288</v>
      </c>
      <c r="E16" s="104">
        <v>1</v>
      </c>
      <c r="F16" s="105">
        <v>100000</v>
      </c>
      <c r="G16" s="105"/>
      <c r="H16" s="97">
        <f t="shared" si="1"/>
        <v>100000</v>
      </c>
      <c r="I16" s="97">
        <f t="shared" si="3"/>
        <v>0</v>
      </c>
      <c r="J16" s="120" t="s">
        <v>1746</v>
      </c>
    </row>
    <row r="17" spans="1:10" ht="46" customHeight="1">
      <c r="A17" s="106" t="s">
        <v>1811</v>
      </c>
      <c r="B17" s="99" t="s">
        <v>1762</v>
      </c>
      <c r="C17" s="101" t="s">
        <v>1812</v>
      </c>
      <c r="D17" s="98" t="s">
        <v>1764</v>
      </c>
      <c r="E17" s="98">
        <v>5</v>
      </c>
      <c r="F17" s="97">
        <v>2500</v>
      </c>
      <c r="G17" s="97">
        <v>250</v>
      </c>
      <c r="H17" s="97">
        <f t="shared" si="1"/>
        <v>12500</v>
      </c>
      <c r="I17" s="97">
        <f t="shared" ref="I17:I30" si="4">E17*G17</f>
        <v>1250</v>
      </c>
      <c r="J17" s="120" t="s">
        <v>1746</v>
      </c>
    </row>
    <row r="18" spans="1:10" ht="46" customHeight="1">
      <c r="A18" s="107">
        <v>1.1000000000000001</v>
      </c>
      <c r="B18" s="99" t="s">
        <v>1813</v>
      </c>
      <c r="C18" s="101"/>
      <c r="D18" s="98" t="s">
        <v>311</v>
      </c>
      <c r="E18" s="98">
        <v>1</v>
      </c>
      <c r="F18" s="105"/>
      <c r="G18" s="97">
        <v>50000</v>
      </c>
      <c r="H18" s="97">
        <f>E18*F18/10000</f>
        <v>0</v>
      </c>
      <c r="I18" s="97">
        <f t="shared" si="4"/>
        <v>50000</v>
      </c>
      <c r="J18" s="120" t="s">
        <v>1746</v>
      </c>
    </row>
    <row r="19" spans="1:10" ht="25" customHeight="1">
      <c r="A19" s="98">
        <v>2</v>
      </c>
      <c r="B19" s="99" t="s">
        <v>1814</v>
      </c>
      <c r="C19" s="101"/>
      <c r="D19" s="98"/>
      <c r="E19" s="98"/>
      <c r="F19" s="108"/>
      <c r="G19" s="97"/>
      <c r="H19" s="97">
        <f>SUM(H20:H30)</f>
        <v>436794</v>
      </c>
      <c r="I19" s="97">
        <f>SUM(I20:I30)</f>
        <v>41560</v>
      </c>
      <c r="J19" s="121"/>
    </row>
    <row r="20" spans="1:10" ht="54" customHeight="1">
      <c r="A20" s="98">
        <v>2.1</v>
      </c>
      <c r="B20" s="99" t="s">
        <v>1815</v>
      </c>
      <c r="C20" s="101" t="s">
        <v>1816</v>
      </c>
      <c r="D20" s="98" t="s">
        <v>1817</v>
      </c>
      <c r="E20" s="98">
        <v>9</v>
      </c>
      <c r="F20" s="108">
        <v>36550</v>
      </c>
      <c r="G20" s="109">
        <v>3600</v>
      </c>
      <c r="H20" s="97">
        <f t="shared" ref="H20:H30" si="5">E20*F20</f>
        <v>328950</v>
      </c>
      <c r="I20" s="97">
        <f t="shared" si="4"/>
        <v>32400</v>
      </c>
      <c r="J20" s="120" t="s">
        <v>1746</v>
      </c>
    </row>
    <row r="21" spans="1:10" ht="45" customHeight="1">
      <c r="A21" s="98">
        <v>2.2000000000000002</v>
      </c>
      <c r="B21" s="99" t="s">
        <v>1818</v>
      </c>
      <c r="C21" s="101" t="s">
        <v>1819</v>
      </c>
      <c r="D21" s="98" t="s">
        <v>427</v>
      </c>
      <c r="E21" s="96">
        <v>1</v>
      </c>
      <c r="F21" s="108">
        <v>14375</v>
      </c>
      <c r="G21" s="109">
        <v>1200</v>
      </c>
      <c r="H21" s="97">
        <f t="shared" si="5"/>
        <v>14375</v>
      </c>
      <c r="I21" s="97">
        <f t="shared" si="4"/>
        <v>1200</v>
      </c>
      <c r="J21" s="120" t="s">
        <v>1746</v>
      </c>
    </row>
    <row r="22" spans="1:10" ht="168" customHeight="1">
      <c r="A22" s="98">
        <v>2.2999999999999998</v>
      </c>
      <c r="B22" s="99" t="s">
        <v>1820</v>
      </c>
      <c r="C22" s="101" t="s">
        <v>1821</v>
      </c>
      <c r="D22" s="98" t="s">
        <v>427</v>
      </c>
      <c r="E22" s="110" t="s">
        <v>792</v>
      </c>
      <c r="F22" s="108">
        <v>12000</v>
      </c>
      <c r="G22" s="109">
        <v>1200</v>
      </c>
      <c r="H22" s="97">
        <f t="shared" si="5"/>
        <v>12000</v>
      </c>
      <c r="I22" s="97">
        <f t="shared" si="4"/>
        <v>1200</v>
      </c>
      <c r="J22" s="120" t="s">
        <v>1746</v>
      </c>
    </row>
    <row r="23" spans="1:10" ht="214" customHeight="1">
      <c r="A23" s="98">
        <v>2.4</v>
      </c>
      <c r="B23" s="99" t="s">
        <v>1822</v>
      </c>
      <c r="C23" s="101" t="s">
        <v>1823</v>
      </c>
      <c r="D23" s="98" t="s">
        <v>427</v>
      </c>
      <c r="E23" s="96">
        <v>1</v>
      </c>
      <c r="F23" s="108">
        <v>19500</v>
      </c>
      <c r="G23" s="109">
        <v>900</v>
      </c>
      <c r="H23" s="97">
        <f t="shared" si="5"/>
        <v>19500</v>
      </c>
      <c r="I23" s="97">
        <f t="shared" si="4"/>
        <v>900</v>
      </c>
      <c r="J23" s="120" t="s">
        <v>1746</v>
      </c>
    </row>
    <row r="24" spans="1:10" ht="43" customHeight="1">
      <c r="A24" s="98">
        <v>2.5</v>
      </c>
      <c r="B24" s="99" t="s">
        <v>1824</v>
      </c>
      <c r="C24" s="101" t="s">
        <v>1825</v>
      </c>
      <c r="D24" s="98" t="s">
        <v>288</v>
      </c>
      <c r="E24" s="96">
        <v>1</v>
      </c>
      <c r="F24" s="108">
        <v>9100</v>
      </c>
      <c r="G24" s="109">
        <v>500</v>
      </c>
      <c r="H24" s="97">
        <f t="shared" si="5"/>
        <v>9100</v>
      </c>
      <c r="I24" s="97">
        <f t="shared" si="4"/>
        <v>500</v>
      </c>
      <c r="J24" s="120" t="s">
        <v>1746</v>
      </c>
    </row>
    <row r="25" spans="1:10" ht="43" customHeight="1">
      <c r="A25" s="98">
        <v>2.6</v>
      </c>
      <c r="B25" s="99" t="s">
        <v>1826</v>
      </c>
      <c r="C25" s="101" t="s">
        <v>1827</v>
      </c>
      <c r="D25" s="98" t="s">
        <v>427</v>
      </c>
      <c r="E25" s="96">
        <v>1</v>
      </c>
      <c r="F25" s="108">
        <v>800</v>
      </c>
      <c r="G25" s="109">
        <v>80</v>
      </c>
      <c r="H25" s="97">
        <f t="shared" si="5"/>
        <v>800</v>
      </c>
      <c r="I25" s="97">
        <f t="shared" si="4"/>
        <v>80</v>
      </c>
      <c r="J25" s="120" t="s">
        <v>1746</v>
      </c>
    </row>
    <row r="26" spans="1:10" ht="43" customHeight="1">
      <c r="A26" s="98">
        <v>2.7</v>
      </c>
      <c r="B26" s="99" t="s">
        <v>1828</v>
      </c>
      <c r="C26" s="101" t="s">
        <v>1829</v>
      </c>
      <c r="D26" s="98" t="s">
        <v>427</v>
      </c>
      <c r="E26" s="96">
        <v>1</v>
      </c>
      <c r="F26" s="108">
        <v>570</v>
      </c>
      <c r="G26" s="109">
        <v>30</v>
      </c>
      <c r="H26" s="97">
        <f t="shared" si="5"/>
        <v>570</v>
      </c>
      <c r="I26" s="97">
        <f t="shared" si="4"/>
        <v>30</v>
      </c>
      <c r="J26" s="120" t="s">
        <v>1746</v>
      </c>
    </row>
    <row r="27" spans="1:10" ht="43" customHeight="1">
      <c r="A27" s="98">
        <v>2.8</v>
      </c>
      <c r="B27" s="99" t="s">
        <v>1830</v>
      </c>
      <c r="C27" s="111" t="s">
        <v>1831</v>
      </c>
      <c r="D27" s="98" t="s">
        <v>427</v>
      </c>
      <c r="E27" s="96">
        <v>1</v>
      </c>
      <c r="F27" s="108">
        <v>1499</v>
      </c>
      <c r="G27" s="109">
        <v>250</v>
      </c>
      <c r="H27" s="97">
        <f t="shared" si="5"/>
        <v>1499</v>
      </c>
      <c r="I27" s="97">
        <f t="shared" si="4"/>
        <v>250</v>
      </c>
      <c r="J27" s="120" t="s">
        <v>1746</v>
      </c>
    </row>
    <row r="28" spans="1:10" ht="43" customHeight="1">
      <c r="A28" s="98">
        <v>2.9</v>
      </c>
      <c r="B28" s="99" t="s">
        <v>1832</v>
      </c>
      <c r="C28" s="101" t="s">
        <v>1833</v>
      </c>
      <c r="D28" s="98" t="s">
        <v>288</v>
      </c>
      <c r="E28" s="98">
        <v>1</v>
      </c>
      <c r="F28" s="108">
        <v>6000</v>
      </c>
      <c r="G28" s="109">
        <v>600</v>
      </c>
      <c r="H28" s="97">
        <f t="shared" si="5"/>
        <v>6000</v>
      </c>
      <c r="I28" s="97">
        <f t="shared" si="4"/>
        <v>600</v>
      </c>
      <c r="J28" s="120" t="s">
        <v>1746</v>
      </c>
    </row>
    <row r="29" spans="1:10" ht="43" customHeight="1">
      <c r="A29" s="106" t="s">
        <v>1834</v>
      </c>
      <c r="B29" s="112" t="s">
        <v>1832</v>
      </c>
      <c r="C29" s="113" t="s">
        <v>1835</v>
      </c>
      <c r="D29" s="98" t="s">
        <v>288</v>
      </c>
      <c r="E29" s="96">
        <v>1</v>
      </c>
      <c r="F29" s="108">
        <v>4000</v>
      </c>
      <c r="G29" s="109">
        <v>400</v>
      </c>
      <c r="H29" s="97">
        <f t="shared" si="5"/>
        <v>4000</v>
      </c>
      <c r="I29" s="97">
        <f t="shared" si="4"/>
        <v>400</v>
      </c>
      <c r="J29" s="120" t="s">
        <v>1746</v>
      </c>
    </row>
    <row r="30" spans="1:10" ht="43" customHeight="1">
      <c r="A30" s="106">
        <v>2.11</v>
      </c>
      <c r="B30" s="114" t="s">
        <v>529</v>
      </c>
      <c r="C30" s="113"/>
      <c r="D30" s="98" t="s">
        <v>288</v>
      </c>
      <c r="E30" s="96">
        <v>2</v>
      </c>
      <c r="F30" s="108">
        <v>20000</v>
      </c>
      <c r="G30" s="109">
        <f>F30*0.1</f>
        <v>2000</v>
      </c>
      <c r="H30" s="97">
        <f t="shared" si="5"/>
        <v>40000</v>
      </c>
      <c r="I30" s="97">
        <f t="shared" si="4"/>
        <v>4000</v>
      </c>
      <c r="J30" s="120" t="s">
        <v>1746</v>
      </c>
    </row>
    <row r="31" spans="1:10" ht="29" customHeight="1">
      <c r="A31" s="98">
        <v>3</v>
      </c>
      <c r="B31" s="112" t="s">
        <v>1836</v>
      </c>
      <c r="C31" s="113"/>
      <c r="D31" s="98"/>
      <c r="E31" s="96"/>
      <c r="F31" s="108"/>
      <c r="G31" s="109"/>
      <c r="H31" s="97">
        <f>SUM(H32:H45)</f>
        <v>220142</v>
      </c>
      <c r="I31" s="97">
        <f>SUM(I32:I45)</f>
        <v>19690</v>
      </c>
      <c r="J31" s="122"/>
    </row>
    <row r="32" spans="1:10" ht="56">
      <c r="A32" s="98">
        <v>3.1</v>
      </c>
      <c r="B32" s="99" t="s">
        <v>1815</v>
      </c>
      <c r="C32" s="101" t="s">
        <v>1816</v>
      </c>
      <c r="D32" s="98" t="s">
        <v>1817</v>
      </c>
      <c r="E32" s="98">
        <v>4</v>
      </c>
      <c r="F32" s="108">
        <v>36550</v>
      </c>
      <c r="G32" s="109">
        <v>3600</v>
      </c>
      <c r="H32" s="97">
        <f t="shared" ref="H32:H45" si="6">E32*F32</f>
        <v>146200</v>
      </c>
      <c r="I32" s="97">
        <f t="shared" ref="I32:I44" si="7">E32*G32</f>
        <v>14400</v>
      </c>
      <c r="J32" s="120" t="s">
        <v>1746</v>
      </c>
    </row>
    <row r="33" spans="1:10" ht="70">
      <c r="A33" s="98">
        <v>3.2</v>
      </c>
      <c r="B33" s="99" t="s">
        <v>1818</v>
      </c>
      <c r="C33" s="101" t="s">
        <v>1837</v>
      </c>
      <c r="D33" s="98" t="s">
        <v>427</v>
      </c>
      <c r="E33" s="96">
        <v>1</v>
      </c>
      <c r="F33" s="108">
        <v>14375</v>
      </c>
      <c r="G33" s="109">
        <v>1200</v>
      </c>
      <c r="H33" s="97">
        <f t="shared" si="6"/>
        <v>14375</v>
      </c>
      <c r="I33" s="97">
        <f t="shared" si="7"/>
        <v>1200</v>
      </c>
      <c r="J33" s="120" t="s">
        <v>1746</v>
      </c>
    </row>
    <row r="34" spans="1:10" ht="43" customHeight="1">
      <c r="A34" s="98">
        <v>3.3</v>
      </c>
      <c r="B34" s="112" t="s">
        <v>1832</v>
      </c>
      <c r="C34" s="113" t="s">
        <v>1835</v>
      </c>
      <c r="D34" s="98" t="s">
        <v>288</v>
      </c>
      <c r="E34" s="96">
        <v>1</v>
      </c>
      <c r="F34" s="108">
        <v>4000</v>
      </c>
      <c r="G34" s="109">
        <v>400</v>
      </c>
      <c r="H34" s="97">
        <f t="shared" si="6"/>
        <v>4000</v>
      </c>
      <c r="I34" s="97">
        <f t="shared" si="7"/>
        <v>400</v>
      </c>
      <c r="J34" s="120" t="s">
        <v>1746</v>
      </c>
    </row>
    <row r="35" spans="1:10" ht="56">
      <c r="A35" s="98">
        <v>3.4</v>
      </c>
      <c r="B35" s="112" t="s">
        <v>1838</v>
      </c>
      <c r="C35" s="113" t="s">
        <v>1839</v>
      </c>
      <c r="D35" s="98" t="s">
        <v>427</v>
      </c>
      <c r="E35" s="115">
        <v>1</v>
      </c>
      <c r="F35" s="108">
        <v>3396</v>
      </c>
      <c r="G35" s="109"/>
      <c r="H35" s="97">
        <f t="shared" si="6"/>
        <v>3396</v>
      </c>
      <c r="I35" s="97">
        <f t="shared" si="7"/>
        <v>0</v>
      </c>
      <c r="J35" s="120" t="s">
        <v>1746</v>
      </c>
    </row>
    <row r="36" spans="1:10" ht="56">
      <c r="A36" s="98">
        <v>3.5</v>
      </c>
      <c r="B36" s="112" t="s">
        <v>1840</v>
      </c>
      <c r="C36" s="113" t="s">
        <v>1841</v>
      </c>
      <c r="D36" s="98" t="s">
        <v>288</v>
      </c>
      <c r="E36" s="115">
        <v>2</v>
      </c>
      <c r="F36" s="108">
        <v>850</v>
      </c>
      <c r="G36" s="116">
        <v>85</v>
      </c>
      <c r="H36" s="97">
        <f t="shared" si="6"/>
        <v>1700</v>
      </c>
      <c r="I36" s="97">
        <f t="shared" si="7"/>
        <v>170</v>
      </c>
      <c r="J36" s="120" t="s">
        <v>1746</v>
      </c>
    </row>
    <row r="37" spans="1:10" ht="144" customHeight="1">
      <c r="A37" s="98">
        <v>3.6</v>
      </c>
      <c r="B37" s="112" t="s">
        <v>1842</v>
      </c>
      <c r="C37" s="113" t="s">
        <v>1843</v>
      </c>
      <c r="D37" s="98" t="s">
        <v>191</v>
      </c>
      <c r="E37" s="115">
        <v>4</v>
      </c>
      <c r="F37" s="108">
        <v>1600</v>
      </c>
      <c r="G37" s="116">
        <v>140</v>
      </c>
      <c r="H37" s="97">
        <f t="shared" si="6"/>
        <v>6400</v>
      </c>
      <c r="I37" s="97">
        <f t="shared" si="7"/>
        <v>560</v>
      </c>
      <c r="J37" s="120" t="s">
        <v>1746</v>
      </c>
    </row>
    <row r="38" spans="1:10" ht="184" customHeight="1">
      <c r="A38" s="98">
        <v>3.7</v>
      </c>
      <c r="B38" s="112" t="s">
        <v>1844</v>
      </c>
      <c r="C38" s="113" t="s">
        <v>1845</v>
      </c>
      <c r="D38" s="98" t="s">
        <v>427</v>
      </c>
      <c r="E38" s="115">
        <v>2</v>
      </c>
      <c r="F38" s="108">
        <v>4620</v>
      </c>
      <c r="G38" s="116">
        <v>260</v>
      </c>
      <c r="H38" s="97">
        <f t="shared" si="6"/>
        <v>9240</v>
      </c>
      <c r="I38" s="97">
        <f t="shared" si="7"/>
        <v>520</v>
      </c>
      <c r="J38" s="120" t="s">
        <v>1746</v>
      </c>
    </row>
    <row r="39" spans="1:10" ht="312" customHeight="1">
      <c r="A39" s="98">
        <v>3.8</v>
      </c>
      <c r="B39" s="112" t="s">
        <v>1846</v>
      </c>
      <c r="C39" s="113" t="s">
        <v>1847</v>
      </c>
      <c r="D39" s="98" t="s">
        <v>427</v>
      </c>
      <c r="E39" s="110" t="s">
        <v>792</v>
      </c>
      <c r="F39" s="108">
        <v>3300</v>
      </c>
      <c r="G39" s="116">
        <v>300</v>
      </c>
      <c r="H39" s="97">
        <f t="shared" si="6"/>
        <v>3300</v>
      </c>
      <c r="I39" s="97">
        <f t="shared" si="7"/>
        <v>300</v>
      </c>
      <c r="J39" s="120" t="s">
        <v>1746</v>
      </c>
    </row>
    <row r="40" spans="1:10" ht="294" customHeight="1">
      <c r="A40" s="98">
        <v>3.9</v>
      </c>
      <c r="B40" s="112" t="s">
        <v>1848</v>
      </c>
      <c r="C40" s="113" t="s">
        <v>1849</v>
      </c>
      <c r="D40" s="98" t="s">
        <v>427</v>
      </c>
      <c r="E40" s="115">
        <v>1</v>
      </c>
      <c r="F40" s="108">
        <v>7600</v>
      </c>
      <c r="G40" s="116">
        <v>760</v>
      </c>
      <c r="H40" s="97">
        <f t="shared" si="6"/>
        <v>7600</v>
      </c>
      <c r="I40" s="97">
        <f t="shared" si="7"/>
        <v>760</v>
      </c>
      <c r="J40" s="120" t="s">
        <v>1746</v>
      </c>
    </row>
    <row r="41" spans="1:10" ht="33" customHeight="1">
      <c r="A41" s="106" t="s">
        <v>1850</v>
      </c>
      <c r="B41" s="112" t="s">
        <v>1851</v>
      </c>
      <c r="C41" s="113" t="s">
        <v>1852</v>
      </c>
      <c r="D41" s="98" t="s">
        <v>191</v>
      </c>
      <c r="E41" s="115">
        <v>1</v>
      </c>
      <c r="F41" s="108">
        <v>499</v>
      </c>
      <c r="G41" s="116"/>
      <c r="H41" s="97">
        <f t="shared" si="6"/>
        <v>499</v>
      </c>
      <c r="I41" s="97">
        <f t="shared" si="7"/>
        <v>0</v>
      </c>
      <c r="J41" s="120" t="s">
        <v>1746</v>
      </c>
    </row>
    <row r="42" spans="1:10" ht="285.5">
      <c r="A42" s="106" t="s">
        <v>1853</v>
      </c>
      <c r="B42" s="112" t="s">
        <v>1854</v>
      </c>
      <c r="C42" s="113" t="s">
        <v>1855</v>
      </c>
      <c r="D42" s="98" t="s">
        <v>288</v>
      </c>
      <c r="E42" s="115">
        <v>2</v>
      </c>
      <c r="F42" s="108">
        <v>3000</v>
      </c>
      <c r="G42" s="116">
        <v>280</v>
      </c>
      <c r="H42" s="97">
        <f t="shared" si="6"/>
        <v>6000</v>
      </c>
      <c r="I42" s="97">
        <f t="shared" si="7"/>
        <v>560</v>
      </c>
      <c r="J42" s="120" t="s">
        <v>1746</v>
      </c>
    </row>
    <row r="43" spans="1:10" ht="367" customHeight="1">
      <c r="A43" s="106" t="s">
        <v>1856</v>
      </c>
      <c r="B43" s="112" t="s">
        <v>1857</v>
      </c>
      <c r="C43" s="113" t="s">
        <v>1858</v>
      </c>
      <c r="D43" s="98" t="s">
        <v>288</v>
      </c>
      <c r="E43" s="115">
        <v>2</v>
      </c>
      <c r="F43" s="108">
        <v>3516</v>
      </c>
      <c r="G43" s="116">
        <v>350</v>
      </c>
      <c r="H43" s="97">
        <f t="shared" si="6"/>
        <v>7032</v>
      </c>
      <c r="I43" s="97">
        <f t="shared" si="7"/>
        <v>700</v>
      </c>
      <c r="J43" s="120" t="s">
        <v>1746</v>
      </c>
    </row>
    <row r="44" spans="1:10" ht="211" customHeight="1">
      <c r="A44" s="106" t="s">
        <v>1859</v>
      </c>
      <c r="B44" s="112" t="s">
        <v>1860</v>
      </c>
      <c r="C44" s="113" t="s">
        <v>1861</v>
      </c>
      <c r="D44" s="98" t="s">
        <v>427</v>
      </c>
      <c r="E44" s="115">
        <v>1</v>
      </c>
      <c r="F44" s="108">
        <v>2000</v>
      </c>
      <c r="G44" s="116">
        <v>120</v>
      </c>
      <c r="H44" s="97">
        <f t="shared" si="6"/>
        <v>2000</v>
      </c>
      <c r="I44" s="97">
        <f t="shared" si="7"/>
        <v>120</v>
      </c>
      <c r="J44" s="120" t="s">
        <v>1746</v>
      </c>
    </row>
    <row r="45" spans="1:10" ht="48" customHeight="1">
      <c r="A45" s="106" t="s">
        <v>1862</v>
      </c>
      <c r="B45" s="112" t="s">
        <v>1863</v>
      </c>
      <c r="C45" s="113" t="s">
        <v>1864</v>
      </c>
      <c r="D45" s="98" t="s">
        <v>288</v>
      </c>
      <c r="E45" s="117">
        <v>1</v>
      </c>
      <c r="F45" s="118">
        <v>8400</v>
      </c>
      <c r="G45" s="116"/>
      <c r="H45" s="97">
        <f t="shared" si="6"/>
        <v>8400</v>
      </c>
      <c r="I45" s="109">
        <f>E45*G45/10000</f>
        <v>0</v>
      </c>
      <c r="J45" s="120" t="s">
        <v>1746</v>
      </c>
    </row>
  </sheetData>
  <mergeCells count="12">
    <mergeCell ref="J4:J6"/>
    <mergeCell ref="A1:J2"/>
    <mergeCell ref="A3:C3"/>
    <mergeCell ref="E4:I4"/>
    <mergeCell ref="F5:G5"/>
    <mergeCell ref="H5:I5"/>
    <mergeCell ref="B7:C7"/>
    <mergeCell ref="A4:A6"/>
    <mergeCell ref="B4:B6"/>
    <mergeCell ref="C4:C6"/>
    <mergeCell ref="D4:D6"/>
    <mergeCell ref="E5:E6"/>
  </mergeCells>
  <phoneticPr fontId="59" type="noConversion"/>
  <printOptions horizontalCentered="1"/>
  <pageMargins left="0.70866141732283505" right="0.70866141732283505" top="0.98425196850393704" bottom="0.98425196850393704" header="0" footer="0"/>
  <pageSetup paperSize="9" scale="70"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主体工程-总预算表(单位万元)"/>
  <dimension ref="A1:J47"/>
  <sheetViews>
    <sheetView view="pageBreakPreview" zoomScaleNormal="100" workbookViewId="0">
      <selection activeCell="N12" sqref="N12"/>
    </sheetView>
  </sheetViews>
  <sheetFormatPr defaultColWidth="9.1796875" defaultRowHeight="12.5"/>
  <cols>
    <col min="1" max="1" width="6" style="237" customWidth="1"/>
    <col min="2" max="2" width="7.453125" style="237" customWidth="1"/>
    <col min="3" max="3" width="16.453125" style="237" customWidth="1"/>
    <col min="4" max="4" width="0.81640625" style="237" customWidth="1"/>
    <col min="5" max="5" width="11.7265625" style="237" customWidth="1"/>
    <col min="6" max="6" width="12.7265625" style="237" customWidth="1"/>
    <col min="7" max="7" width="6.26953125" style="237" customWidth="1"/>
    <col min="8" max="8" width="5.453125" style="237" customWidth="1"/>
    <col min="9" max="9" width="13.1796875" style="237" customWidth="1"/>
    <col min="10" max="10" width="12.26953125" style="237" customWidth="1"/>
    <col min="11" max="256" width="8.7265625" style="237"/>
    <col min="257" max="16384" width="9.1796875" style="237"/>
  </cols>
  <sheetData>
    <row r="1" spans="1:10" ht="34.5" customHeight="1">
      <c r="A1" s="259" t="s">
        <v>28</v>
      </c>
      <c r="B1" s="259"/>
      <c r="C1" s="259"/>
      <c r="D1" s="259"/>
      <c r="E1" s="259"/>
      <c r="F1" s="259"/>
      <c r="G1" s="259"/>
      <c r="H1" s="259"/>
      <c r="I1" s="259"/>
      <c r="J1" s="259"/>
    </row>
    <row r="2" spans="1:10" ht="34.5" customHeight="1">
      <c r="A2" s="259" t="s">
        <v>29</v>
      </c>
      <c r="B2" s="259"/>
      <c r="C2" s="259"/>
      <c r="D2" s="259"/>
      <c r="E2" s="259"/>
      <c r="F2" s="259"/>
      <c r="G2" s="259"/>
      <c r="H2" s="259"/>
      <c r="I2" s="259"/>
      <c r="J2" s="259"/>
    </row>
    <row r="3" spans="1:10" ht="26.25" customHeight="1">
      <c r="A3" s="260" t="s">
        <v>30</v>
      </c>
      <c r="B3" s="260"/>
      <c r="C3" s="260" t="s">
        <v>31</v>
      </c>
      <c r="D3" s="260"/>
      <c r="E3" s="260"/>
      <c r="F3" s="260"/>
      <c r="G3" s="260"/>
      <c r="H3" s="260"/>
      <c r="I3" s="260"/>
      <c r="J3" s="260"/>
    </row>
    <row r="4" spans="1:10" ht="39" customHeight="1">
      <c r="A4" s="239" t="s">
        <v>2</v>
      </c>
      <c r="B4" s="261" t="s">
        <v>32</v>
      </c>
      <c r="C4" s="261"/>
      <c r="D4" s="261" t="s">
        <v>33</v>
      </c>
      <c r="E4" s="261"/>
      <c r="F4" s="239" t="s">
        <v>34</v>
      </c>
      <c r="G4" s="261" t="s">
        <v>35</v>
      </c>
      <c r="H4" s="261"/>
      <c r="I4" s="239" t="s">
        <v>36</v>
      </c>
      <c r="J4" s="239" t="s">
        <v>37</v>
      </c>
    </row>
    <row r="5" spans="1:10" ht="24" customHeight="1">
      <c r="A5" s="240" t="s">
        <v>38</v>
      </c>
      <c r="B5" s="262" t="s">
        <v>7</v>
      </c>
      <c r="C5" s="262"/>
      <c r="D5" s="263">
        <v>388638460.79000002</v>
      </c>
      <c r="E5" s="263"/>
      <c r="F5" s="241" t="s">
        <v>28</v>
      </c>
      <c r="G5" s="263" t="s">
        <v>28</v>
      </c>
      <c r="H5" s="263"/>
      <c r="I5" s="241">
        <v>388638460.79000002</v>
      </c>
      <c r="J5" s="244" t="s">
        <v>39</v>
      </c>
    </row>
    <row r="6" spans="1:10" ht="24" customHeight="1">
      <c r="A6" s="240">
        <v>1</v>
      </c>
      <c r="B6" s="262" t="s">
        <v>40</v>
      </c>
      <c r="C6" s="262"/>
      <c r="D6" s="263">
        <v>196916986.62</v>
      </c>
      <c r="E6" s="263"/>
      <c r="F6" s="241" t="s">
        <v>28</v>
      </c>
      <c r="G6" s="263" t="s">
        <v>28</v>
      </c>
      <c r="H6" s="263"/>
      <c r="I6" s="241">
        <v>196916986.62</v>
      </c>
      <c r="J6" s="244" t="s">
        <v>41</v>
      </c>
    </row>
    <row r="7" spans="1:10" ht="24" customHeight="1">
      <c r="A7" s="240">
        <v>2</v>
      </c>
      <c r="B7" s="262" t="s">
        <v>42</v>
      </c>
      <c r="C7" s="262"/>
      <c r="D7" s="263">
        <v>18508488.149999999</v>
      </c>
      <c r="E7" s="263"/>
      <c r="F7" s="241" t="s">
        <v>28</v>
      </c>
      <c r="G7" s="263" t="s">
        <v>28</v>
      </c>
      <c r="H7" s="263"/>
      <c r="I7" s="241">
        <v>18508488.149999999</v>
      </c>
      <c r="J7" s="244" t="s">
        <v>43</v>
      </c>
    </row>
    <row r="8" spans="1:10" ht="24" customHeight="1">
      <c r="A8" s="240">
        <v>3</v>
      </c>
      <c r="B8" s="262" t="s">
        <v>44</v>
      </c>
      <c r="C8" s="262"/>
      <c r="D8" s="263">
        <v>8885098.2400000002</v>
      </c>
      <c r="E8" s="263"/>
      <c r="F8" s="241" t="s">
        <v>28</v>
      </c>
      <c r="G8" s="263" t="s">
        <v>28</v>
      </c>
      <c r="H8" s="263"/>
      <c r="I8" s="241">
        <v>8885098.2400000002</v>
      </c>
      <c r="J8" s="244" t="s">
        <v>45</v>
      </c>
    </row>
    <row r="9" spans="1:10" ht="24" customHeight="1">
      <c r="A9" s="240">
        <v>4</v>
      </c>
      <c r="B9" s="262" t="s">
        <v>46</v>
      </c>
      <c r="C9" s="262"/>
      <c r="D9" s="263">
        <v>130507794.86</v>
      </c>
      <c r="E9" s="263"/>
      <c r="F9" s="241" t="s">
        <v>28</v>
      </c>
      <c r="G9" s="263" t="s">
        <v>28</v>
      </c>
      <c r="H9" s="263"/>
      <c r="I9" s="241">
        <v>130507794.86</v>
      </c>
      <c r="J9" s="244" t="s">
        <v>47</v>
      </c>
    </row>
    <row r="10" spans="1:10" ht="24" customHeight="1">
      <c r="A10" s="240">
        <v>5</v>
      </c>
      <c r="B10" s="262" t="s">
        <v>48</v>
      </c>
      <c r="C10" s="262"/>
      <c r="D10" s="263">
        <v>29564590.359999999</v>
      </c>
      <c r="E10" s="263"/>
      <c r="F10" s="241" t="s">
        <v>28</v>
      </c>
      <c r="G10" s="263" t="s">
        <v>28</v>
      </c>
      <c r="H10" s="263"/>
      <c r="I10" s="241">
        <v>29564590.359999999</v>
      </c>
      <c r="J10" s="244" t="s">
        <v>49</v>
      </c>
    </row>
    <row r="11" spans="1:10" ht="24" customHeight="1">
      <c r="A11" s="240">
        <v>6</v>
      </c>
      <c r="B11" s="262" t="s">
        <v>50</v>
      </c>
      <c r="C11" s="262"/>
      <c r="D11" s="263">
        <v>4255502.5599999996</v>
      </c>
      <c r="E11" s="263"/>
      <c r="F11" s="241" t="s">
        <v>28</v>
      </c>
      <c r="G11" s="263" t="s">
        <v>28</v>
      </c>
      <c r="H11" s="263"/>
      <c r="I11" s="241">
        <v>4255502.5599999996</v>
      </c>
      <c r="J11" s="244" t="s">
        <v>51</v>
      </c>
    </row>
    <row r="12" spans="1:10" ht="35.25" customHeight="1">
      <c r="A12" s="240" t="s">
        <v>52</v>
      </c>
      <c r="B12" s="262" t="s">
        <v>9</v>
      </c>
      <c r="C12" s="262"/>
      <c r="D12" s="263">
        <v>5324026.5199999996</v>
      </c>
      <c r="E12" s="263"/>
      <c r="F12" s="241">
        <v>15038627.09</v>
      </c>
      <c r="G12" s="263" t="s">
        <v>28</v>
      </c>
      <c r="H12" s="263"/>
      <c r="I12" s="241">
        <v>20362653.609999999</v>
      </c>
      <c r="J12" s="244" t="s">
        <v>53</v>
      </c>
    </row>
    <row r="13" spans="1:10" ht="24" customHeight="1">
      <c r="A13" s="240">
        <v>1</v>
      </c>
      <c r="B13" s="262" t="s">
        <v>54</v>
      </c>
      <c r="C13" s="262"/>
      <c r="D13" s="263">
        <v>1713944.01</v>
      </c>
      <c r="E13" s="263"/>
      <c r="F13" s="241">
        <v>4203815.4400000004</v>
      </c>
      <c r="G13" s="263" t="s">
        <v>28</v>
      </c>
      <c r="H13" s="263"/>
      <c r="I13" s="241">
        <v>5917759.4500000002</v>
      </c>
      <c r="J13" s="244" t="s">
        <v>55</v>
      </c>
    </row>
    <row r="14" spans="1:10" ht="24" customHeight="1">
      <c r="A14" s="240">
        <v>2</v>
      </c>
      <c r="B14" s="262" t="s">
        <v>56</v>
      </c>
      <c r="C14" s="262"/>
      <c r="D14" s="263">
        <v>25420.3</v>
      </c>
      <c r="E14" s="263"/>
      <c r="F14" s="241">
        <v>768000</v>
      </c>
      <c r="G14" s="263" t="s">
        <v>28</v>
      </c>
      <c r="H14" s="263"/>
      <c r="I14" s="241">
        <v>793420.3</v>
      </c>
      <c r="J14" s="244" t="s">
        <v>57</v>
      </c>
    </row>
    <row r="15" spans="1:10" ht="24" customHeight="1">
      <c r="A15" s="240">
        <v>3</v>
      </c>
      <c r="B15" s="262" t="s">
        <v>58</v>
      </c>
      <c r="C15" s="262"/>
      <c r="D15" s="263">
        <v>3584662.21</v>
      </c>
      <c r="E15" s="263"/>
      <c r="F15" s="241">
        <v>10066811.65</v>
      </c>
      <c r="G15" s="263" t="s">
        <v>28</v>
      </c>
      <c r="H15" s="263"/>
      <c r="I15" s="241">
        <v>13651473.859999999</v>
      </c>
      <c r="J15" s="244" t="s">
        <v>59</v>
      </c>
    </row>
    <row r="16" spans="1:10" ht="35.25" customHeight="1">
      <c r="A16" s="240" t="s">
        <v>60</v>
      </c>
      <c r="B16" s="262" t="s">
        <v>11</v>
      </c>
      <c r="C16" s="262"/>
      <c r="D16" s="263">
        <v>1716644.81</v>
      </c>
      <c r="E16" s="263"/>
      <c r="F16" s="241">
        <v>7542467.4400000004</v>
      </c>
      <c r="G16" s="263" t="s">
        <v>28</v>
      </c>
      <c r="H16" s="263"/>
      <c r="I16" s="241">
        <v>9259112.25</v>
      </c>
      <c r="J16" s="244" t="s">
        <v>61</v>
      </c>
    </row>
    <row r="17" spans="1:10" ht="24" customHeight="1">
      <c r="A17" s="240">
        <v>1</v>
      </c>
      <c r="B17" s="262" t="s">
        <v>40</v>
      </c>
      <c r="C17" s="262"/>
      <c r="D17" s="263">
        <v>436105.17</v>
      </c>
      <c r="E17" s="263"/>
      <c r="F17" s="241">
        <v>2081134.72</v>
      </c>
      <c r="G17" s="263" t="s">
        <v>28</v>
      </c>
      <c r="H17" s="263"/>
      <c r="I17" s="241">
        <v>2517239.89</v>
      </c>
      <c r="J17" s="244" t="s">
        <v>62</v>
      </c>
    </row>
    <row r="18" spans="1:10" ht="24" customHeight="1">
      <c r="A18" s="240">
        <v>2</v>
      </c>
      <c r="B18" s="262" t="s">
        <v>63</v>
      </c>
      <c r="C18" s="262"/>
      <c r="D18" s="263">
        <v>77573.179999999993</v>
      </c>
      <c r="E18" s="263"/>
      <c r="F18" s="241">
        <v>296134.71999999997</v>
      </c>
      <c r="G18" s="263" t="s">
        <v>28</v>
      </c>
      <c r="H18" s="263"/>
      <c r="I18" s="241">
        <v>373707.9</v>
      </c>
      <c r="J18" s="244" t="s">
        <v>64</v>
      </c>
    </row>
    <row r="19" spans="1:10" ht="24" customHeight="1">
      <c r="A19" s="240">
        <v>3</v>
      </c>
      <c r="B19" s="262" t="s">
        <v>44</v>
      </c>
      <c r="C19" s="262"/>
      <c r="D19" s="263">
        <v>1202966.46</v>
      </c>
      <c r="E19" s="263"/>
      <c r="F19" s="241">
        <v>5165198</v>
      </c>
      <c r="G19" s="263" t="s">
        <v>28</v>
      </c>
      <c r="H19" s="263"/>
      <c r="I19" s="241">
        <v>6368164.46</v>
      </c>
      <c r="J19" s="244" t="s">
        <v>65</v>
      </c>
    </row>
    <row r="20" spans="1:10" ht="24" customHeight="1">
      <c r="A20" s="240" t="s">
        <v>66</v>
      </c>
      <c r="B20" s="262" t="s">
        <v>13</v>
      </c>
      <c r="C20" s="262"/>
      <c r="D20" s="263">
        <v>26447306.57</v>
      </c>
      <c r="E20" s="263"/>
      <c r="F20" s="241" t="s">
        <v>28</v>
      </c>
      <c r="G20" s="263" t="s">
        <v>28</v>
      </c>
      <c r="H20" s="263"/>
      <c r="I20" s="241">
        <v>26447306.57</v>
      </c>
      <c r="J20" s="244" t="s">
        <v>67</v>
      </c>
    </row>
    <row r="21" spans="1:10" ht="24" customHeight="1">
      <c r="A21" s="240">
        <v>1</v>
      </c>
      <c r="B21" s="262" t="s">
        <v>68</v>
      </c>
      <c r="C21" s="262"/>
      <c r="D21" s="263">
        <v>2953616.53</v>
      </c>
      <c r="E21" s="263"/>
      <c r="F21" s="241" t="s">
        <v>28</v>
      </c>
      <c r="G21" s="263" t="s">
        <v>28</v>
      </c>
      <c r="H21" s="263"/>
      <c r="I21" s="241">
        <v>2953616.53</v>
      </c>
      <c r="J21" s="244" t="s">
        <v>69</v>
      </c>
    </row>
    <row r="22" spans="1:10" ht="24" customHeight="1">
      <c r="A22" s="240">
        <v>2</v>
      </c>
      <c r="B22" s="262" t="s">
        <v>70</v>
      </c>
      <c r="C22" s="262"/>
      <c r="D22" s="263">
        <v>1644854</v>
      </c>
      <c r="E22" s="263"/>
      <c r="F22" s="241" t="s">
        <v>28</v>
      </c>
      <c r="G22" s="263" t="s">
        <v>28</v>
      </c>
      <c r="H22" s="263"/>
      <c r="I22" s="241">
        <v>1644854</v>
      </c>
      <c r="J22" s="244" t="s">
        <v>71</v>
      </c>
    </row>
    <row r="23" spans="1:10" ht="24" customHeight="1">
      <c r="A23" s="240">
        <v>3</v>
      </c>
      <c r="B23" s="262" t="s">
        <v>72</v>
      </c>
      <c r="C23" s="262"/>
      <c r="D23" s="263">
        <v>1025000</v>
      </c>
      <c r="E23" s="263"/>
      <c r="F23" s="241" t="s">
        <v>28</v>
      </c>
      <c r="G23" s="263" t="s">
        <v>28</v>
      </c>
      <c r="H23" s="263"/>
      <c r="I23" s="241">
        <v>1025000</v>
      </c>
      <c r="J23" s="244" t="s">
        <v>73</v>
      </c>
    </row>
    <row r="24" spans="1:10" ht="24" customHeight="1">
      <c r="A24" s="240">
        <v>4</v>
      </c>
      <c r="B24" s="262" t="s">
        <v>74</v>
      </c>
      <c r="C24" s="262"/>
      <c r="D24" s="263">
        <v>4719412.5</v>
      </c>
      <c r="E24" s="263"/>
      <c r="F24" s="241" t="s">
        <v>28</v>
      </c>
      <c r="G24" s="263" t="s">
        <v>28</v>
      </c>
      <c r="H24" s="263"/>
      <c r="I24" s="241">
        <v>4719412.5</v>
      </c>
      <c r="J24" s="244" t="s">
        <v>75</v>
      </c>
    </row>
    <row r="25" spans="1:10" ht="24" customHeight="1">
      <c r="A25" s="240">
        <v>5</v>
      </c>
      <c r="B25" s="262" t="s">
        <v>76</v>
      </c>
      <c r="C25" s="262"/>
      <c r="D25" s="263">
        <v>1766170.36</v>
      </c>
      <c r="E25" s="263"/>
      <c r="F25" s="241" t="s">
        <v>28</v>
      </c>
      <c r="G25" s="263" t="s">
        <v>28</v>
      </c>
      <c r="H25" s="263"/>
      <c r="I25" s="241">
        <v>1766170.36</v>
      </c>
      <c r="J25" s="244" t="s">
        <v>77</v>
      </c>
    </row>
    <row r="26" spans="1:10" ht="24" customHeight="1">
      <c r="A26" s="240">
        <v>6</v>
      </c>
      <c r="B26" s="262" t="s">
        <v>78</v>
      </c>
      <c r="C26" s="262"/>
      <c r="D26" s="263">
        <v>3152.16</v>
      </c>
      <c r="E26" s="263"/>
      <c r="F26" s="241" t="s">
        <v>28</v>
      </c>
      <c r="G26" s="263" t="s">
        <v>28</v>
      </c>
      <c r="H26" s="263"/>
      <c r="I26" s="241">
        <v>3152.16</v>
      </c>
      <c r="J26" s="244" t="s">
        <v>79</v>
      </c>
    </row>
    <row r="27" spans="1:10" s="238" customFormat="1" ht="24" customHeight="1">
      <c r="A27" s="242">
        <v>7</v>
      </c>
      <c r="B27" s="264" t="s">
        <v>80</v>
      </c>
      <c r="C27" s="264"/>
      <c r="D27" s="265">
        <v>8859765.7699999996</v>
      </c>
      <c r="E27" s="265"/>
      <c r="F27" s="243" t="s">
        <v>28</v>
      </c>
      <c r="G27" s="265" t="s">
        <v>28</v>
      </c>
      <c r="H27" s="265"/>
      <c r="I27" s="243">
        <v>8859765.7699999996</v>
      </c>
      <c r="J27" s="245" t="s">
        <v>45</v>
      </c>
    </row>
    <row r="28" spans="1:10" s="238" customFormat="1" ht="24" customHeight="1">
      <c r="A28" s="242">
        <v>8</v>
      </c>
      <c r="B28" s="264" t="s">
        <v>81</v>
      </c>
      <c r="C28" s="264"/>
      <c r="D28" s="265">
        <v>5475335.25</v>
      </c>
      <c r="E28" s="265"/>
      <c r="F28" s="243" t="s">
        <v>28</v>
      </c>
      <c r="G28" s="265" t="s">
        <v>28</v>
      </c>
      <c r="H28" s="265"/>
      <c r="I28" s="243">
        <v>5475335.25</v>
      </c>
      <c r="J28" s="245" t="s">
        <v>82</v>
      </c>
    </row>
    <row r="29" spans="1:10" ht="24" customHeight="1">
      <c r="A29" s="240" t="s">
        <v>83</v>
      </c>
      <c r="B29" s="262" t="s">
        <v>15</v>
      </c>
      <c r="C29" s="262"/>
      <c r="D29" s="263" t="s">
        <v>28</v>
      </c>
      <c r="E29" s="263"/>
      <c r="F29" s="241" t="s">
        <v>28</v>
      </c>
      <c r="G29" s="263">
        <f>建设项目招标控制价汇总表!C9</f>
        <v>757498.92</v>
      </c>
      <c r="H29" s="263"/>
      <c r="I29" s="241">
        <f>G29</f>
        <v>757498.92</v>
      </c>
      <c r="J29" s="244" t="s">
        <v>84</v>
      </c>
    </row>
    <row r="30" spans="1:10" ht="24" customHeight="1">
      <c r="A30" s="266" t="s">
        <v>28</v>
      </c>
      <c r="B30" s="266"/>
      <c r="C30" s="266"/>
      <c r="D30" s="266"/>
      <c r="E30" s="266" t="s">
        <v>28</v>
      </c>
      <c r="F30" s="266"/>
      <c r="G30" s="266"/>
      <c r="H30" s="266" t="s">
        <v>28</v>
      </c>
      <c r="I30" s="266"/>
      <c r="J30" s="266"/>
    </row>
    <row r="31" spans="1:10" ht="34.5" customHeight="1">
      <c r="A31" s="259" t="s">
        <v>28</v>
      </c>
      <c r="B31" s="259"/>
      <c r="C31" s="259"/>
      <c r="D31" s="259"/>
      <c r="E31" s="259"/>
      <c r="F31" s="259"/>
      <c r="G31" s="259"/>
      <c r="H31" s="259"/>
      <c r="I31" s="259"/>
      <c r="J31" s="259"/>
    </row>
    <row r="32" spans="1:10" ht="34.5" customHeight="1">
      <c r="A32" s="259" t="s">
        <v>29</v>
      </c>
      <c r="B32" s="259"/>
      <c r="C32" s="259"/>
      <c r="D32" s="259"/>
      <c r="E32" s="259"/>
      <c r="F32" s="259"/>
      <c r="G32" s="259"/>
      <c r="H32" s="259"/>
      <c r="I32" s="259"/>
      <c r="J32" s="259"/>
    </row>
    <row r="33" spans="1:10" ht="26.25" customHeight="1">
      <c r="A33" s="260" t="s">
        <v>30</v>
      </c>
      <c r="B33" s="260"/>
      <c r="C33" s="260" t="s">
        <v>31</v>
      </c>
      <c r="D33" s="260"/>
      <c r="E33" s="260"/>
      <c r="F33" s="260"/>
      <c r="G33" s="260"/>
      <c r="H33" s="260"/>
      <c r="I33" s="260"/>
      <c r="J33" s="260"/>
    </row>
    <row r="34" spans="1:10" ht="39" customHeight="1">
      <c r="A34" s="239" t="s">
        <v>2</v>
      </c>
      <c r="B34" s="261" t="s">
        <v>32</v>
      </c>
      <c r="C34" s="261"/>
      <c r="D34" s="261" t="s">
        <v>33</v>
      </c>
      <c r="E34" s="261"/>
      <c r="F34" s="239" t="s">
        <v>34</v>
      </c>
      <c r="G34" s="261" t="s">
        <v>35</v>
      </c>
      <c r="H34" s="261"/>
      <c r="I34" s="239" t="s">
        <v>36</v>
      </c>
      <c r="J34" s="239" t="s">
        <v>37</v>
      </c>
    </row>
    <row r="35" spans="1:10" ht="24" customHeight="1">
      <c r="A35" s="240">
        <v>1</v>
      </c>
      <c r="B35" s="262" t="s">
        <v>85</v>
      </c>
      <c r="C35" s="262"/>
      <c r="D35" s="263" t="s">
        <v>28</v>
      </c>
      <c r="E35" s="263"/>
      <c r="F35" s="241" t="s">
        <v>28</v>
      </c>
      <c r="G35" s="263" t="s">
        <v>28</v>
      </c>
      <c r="H35" s="263"/>
      <c r="I35" s="241" t="s">
        <v>28</v>
      </c>
      <c r="J35" s="244" t="s">
        <v>28</v>
      </c>
    </row>
    <row r="36" spans="1:10" ht="24" customHeight="1">
      <c r="A36" s="240">
        <v>2</v>
      </c>
      <c r="B36" s="262" t="s">
        <v>86</v>
      </c>
      <c r="C36" s="262"/>
      <c r="D36" s="263" t="s">
        <v>28</v>
      </c>
      <c r="E36" s="263"/>
      <c r="F36" s="241" t="s">
        <v>28</v>
      </c>
      <c r="G36" s="263" t="s">
        <v>28</v>
      </c>
      <c r="H36" s="263"/>
      <c r="I36" s="241" t="s">
        <v>28</v>
      </c>
      <c r="J36" s="244" t="s">
        <v>28</v>
      </c>
    </row>
    <row r="37" spans="1:10" ht="24" customHeight="1">
      <c r="A37" s="240">
        <v>3</v>
      </c>
      <c r="B37" s="262" t="s">
        <v>87</v>
      </c>
      <c r="C37" s="262"/>
      <c r="D37" s="263" t="s">
        <v>28</v>
      </c>
      <c r="E37" s="263"/>
      <c r="F37" s="241" t="s">
        <v>28</v>
      </c>
      <c r="G37" s="263" t="s">
        <v>28</v>
      </c>
      <c r="H37" s="263"/>
      <c r="I37" s="241" t="s">
        <v>28</v>
      </c>
      <c r="J37" s="244" t="s">
        <v>28</v>
      </c>
    </row>
    <row r="38" spans="1:10" ht="24" customHeight="1">
      <c r="A38" s="240">
        <v>4</v>
      </c>
      <c r="B38" s="262" t="s">
        <v>88</v>
      </c>
      <c r="C38" s="262"/>
      <c r="D38" s="263" t="s">
        <v>28</v>
      </c>
      <c r="E38" s="263"/>
      <c r="F38" s="241" t="s">
        <v>28</v>
      </c>
      <c r="G38" s="263" t="s">
        <v>28</v>
      </c>
      <c r="H38" s="263"/>
      <c r="I38" s="241" t="s">
        <v>28</v>
      </c>
      <c r="J38" s="244" t="s">
        <v>28</v>
      </c>
    </row>
    <row r="39" spans="1:10" ht="24" customHeight="1">
      <c r="A39" s="240">
        <v>5</v>
      </c>
      <c r="B39" s="262" t="s">
        <v>89</v>
      </c>
      <c r="C39" s="262"/>
      <c r="D39" s="263" t="s">
        <v>28</v>
      </c>
      <c r="E39" s="263"/>
      <c r="F39" s="241" t="s">
        <v>28</v>
      </c>
      <c r="G39" s="263" t="s">
        <v>28</v>
      </c>
      <c r="H39" s="263"/>
      <c r="I39" s="241" t="s">
        <v>28</v>
      </c>
      <c r="J39" s="244" t="s">
        <v>28</v>
      </c>
    </row>
    <row r="40" spans="1:10" ht="24" customHeight="1">
      <c r="A40" s="240">
        <v>6</v>
      </c>
      <c r="B40" s="262" t="s">
        <v>90</v>
      </c>
      <c r="C40" s="262"/>
      <c r="D40" s="263" t="s">
        <v>28</v>
      </c>
      <c r="E40" s="263"/>
      <c r="F40" s="241" t="s">
        <v>28</v>
      </c>
      <c r="G40" s="263" t="s">
        <v>28</v>
      </c>
      <c r="H40" s="263"/>
      <c r="I40" s="241" t="s">
        <v>28</v>
      </c>
      <c r="J40" s="244" t="s">
        <v>28</v>
      </c>
    </row>
    <row r="41" spans="1:10" ht="24" customHeight="1">
      <c r="A41" s="240">
        <v>7</v>
      </c>
      <c r="B41" s="262" t="s">
        <v>91</v>
      </c>
      <c r="C41" s="262"/>
      <c r="D41" s="263" t="s">
        <v>28</v>
      </c>
      <c r="E41" s="263"/>
      <c r="F41" s="241" t="s">
        <v>28</v>
      </c>
      <c r="G41" s="263" t="s">
        <v>28</v>
      </c>
      <c r="H41" s="263"/>
      <c r="I41" s="241" t="s">
        <v>28</v>
      </c>
      <c r="J41" s="244" t="s">
        <v>28</v>
      </c>
    </row>
    <row r="42" spans="1:10" ht="24" customHeight="1">
      <c r="A42" s="240">
        <v>8</v>
      </c>
      <c r="B42" s="262" t="s">
        <v>92</v>
      </c>
      <c r="C42" s="262"/>
      <c r="D42" s="263" t="s">
        <v>28</v>
      </c>
      <c r="E42" s="263"/>
      <c r="F42" s="241" t="s">
        <v>28</v>
      </c>
      <c r="G42" s="263" t="s">
        <v>28</v>
      </c>
      <c r="H42" s="263"/>
      <c r="I42" s="241" t="s">
        <v>28</v>
      </c>
      <c r="J42" s="244" t="s">
        <v>28</v>
      </c>
    </row>
    <row r="43" spans="1:10" ht="24" customHeight="1">
      <c r="A43" s="240">
        <v>9</v>
      </c>
      <c r="B43" s="262" t="s">
        <v>93</v>
      </c>
      <c r="C43" s="262"/>
      <c r="D43" s="263" t="s">
        <v>28</v>
      </c>
      <c r="E43" s="263"/>
      <c r="F43" s="241" t="s">
        <v>28</v>
      </c>
      <c r="G43" s="263">
        <f>'主体工程-爆破工程专项费（独立费）'!E10</f>
        <v>757498.92</v>
      </c>
      <c r="H43" s="263"/>
      <c r="I43" s="241">
        <f>G43</f>
        <v>757498.92</v>
      </c>
      <c r="J43" s="244" t="s">
        <v>84</v>
      </c>
    </row>
    <row r="44" spans="1:10" ht="24" customHeight="1">
      <c r="A44" s="240" t="s">
        <v>28</v>
      </c>
      <c r="B44" s="262" t="s">
        <v>94</v>
      </c>
      <c r="C44" s="262"/>
      <c r="D44" s="263">
        <v>422126438.69</v>
      </c>
      <c r="E44" s="263"/>
      <c r="F44" s="241">
        <v>22581094.530000001</v>
      </c>
      <c r="G44" s="263">
        <f>G43</f>
        <v>757498.92</v>
      </c>
      <c r="H44" s="263"/>
      <c r="I44" s="241">
        <f>D44+F44+G44</f>
        <v>445465032.14000005</v>
      </c>
      <c r="J44" s="244" t="s">
        <v>95</v>
      </c>
    </row>
    <row r="45" spans="1:10" ht="24" customHeight="1">
      <c r="A45" s="240" t="s">
        <v>28</v>
      </c>
      <c r="B45" s="262" t="s">
        <v>96</v>
      </c>
      <c r="C45" s="262"/>
      <c r="D45" s="263" t="s">
        <v>28</v>
      </c>
      <c r="E45" s="263"/>
      <c r="F45" s="241" t="s">
        <v>28</v>
      </c>
      <c r="G45" s="263" t="s">
        <v>28</v>
      </c>
      <c r="H45" s="263"/>
      <c r="I45" s="241" t="s">
        <v>28</v>
      </c>
      <c r="J45" s="244" t="s">
        <v>28</v>
      </c>
    </row>
    <row r="46" spans="1:10" ht="24" customHeight="1">
      <c r="A46" s="240" t="s">
        <v>28</v>
      </c>
      <c r="B46" s="262" t="s">
        <v>97</v>
      </c>
      <c r="C46" s="262"/>
      <c r="D46" s="263" t="s">
        <v>28</v>
      </c>
      <c r="E46" s="263"/>
      <c r="F46" s="241" t="s">
        <v>28</v>
      </c>
      <c r="G46" s="263" t="s">
        <v>28</v>
      </c>
      <c r="H46" s="263"/>
      <c r="I46" s="241">
        <f>I44</f>
        <v>445465032.14000005</v>
      </c>
      <c r="J46" s="244" t="s">
        <v>95</v>
      </c>
    </row>
    <row r="47" spans="1:10" ht="24" customHeight="1">
      <c r="A47" s="266" t="s">
        <v>28</v>
      </c>
      <c r="B47" s="266"/>
      <c r="C47" s="266"/>
      <c r="D47" s="266"/>
      <c r="E47" s="266" t="s">
        <v>28</v>
      </c>
      <c r="F47" s="266"/>
      <c r="G47" s="266"/>
      <c r="H47" s="266" t="s">
        <v>28</v>
      </c>
      <c r="I47" s="266"/>
      <c r="J47" s="266"/>
    </row>
  </sheetData>
  <mergeCells count="131">
    <mergeCell ref="A47:D47"/>
    <mergeCell ref="E47:G47"/>
    <mergeCell ref="H47:J47"/>
    <mergeCell ref="B44:C44"/>
    <mergeCell ref="D44:E44"/>
    <mergeCell ref="G44:H44"/>
    <mergeCell ref="B45:C45"/>
    <mergeCell ref="D45:E45"/>
    <mergeCell ref="G45:H45"/>
    <mergeCell ref="B46:C46"/>
    <mergeCell ref="D46:E46"/>
    <mergeCell ref="G46:H46"/>
    <mergeCell ref="B41:C41"/>
    <mergeCell ref="D41:E41"/>
    <mergeCell ref="G41:H41"/>
    <mergeCell ref="B42:C42"/>
    <mergeCell ref="D42:E42"/>
    <mergeCell ref="G42:H42"/>
    <mergeCell ref="B43:C43"/>
    <mergeCell ref="D43:E43"/>
    <mergeCell ref="G43:H43"/>
    <mergeCell ref="B38:C38"/>
    <mergeCell ref="D38:E38"/>
    <mergeCell ref="G38:H38"/>
    <mergeCell ref="B39:C39"/>
    <mergeCell ref="D39:E39"/>
    <mergeCell ref="G39:H39"/>
    <mergeCell ref="B40:C40"/>
    <mergeCell ref="D40:E40"/>
    <mergeCell ref="G40:H40"/>
    <mergeCell ref="B35:C35"/>
    <mergeCell ref="D35:E35"/>
    <mergeCell ref="G35:H35"/>
    <mergeCell ref="B36:C36"/>
    <mergeCell ref="D36:E36"/>
    <mergeCell ref="G36:H36"/>
    <mergeCell ref="B37:C37"/>
    <mergeCell ref="D37:E37"/>
    <mergeCell ref="G37:H37"/>
    <mergeCell ref="A30:D30"/>
    <mergeCell ref="E30:G30"/>
    <mergeCell ref="H30:J30"/>
    <mergeCell ref="A31:J31"/>
    <mergeCell ref="A32:J32"/>
    <mergeCell ref="A33:B33"/>
    <mergeCell ref="C33:J33"/>
    <mergeCell ref="B34:C34"/>
    <mergeCell ref="D34:E34"/>
    <mergeCell ref="G34:H34"/>
    <mergeCell ref="B27:C27"/>
    <mergeCell ref="D27:E27"/>
    <mergeCell ref="G27:H27"/>
    <mergeCell ref="B28:C28"/>
    <mergeCell ref="D28:E28"/>
    <mergeCell ref="G28:H28"/>
    <mergeCell ref="B29:C29"/>
    <mergeCell ref="D29:E29"/>
    <mergeCell ref="G29:H29"/>
    <mergeCell ref="B24:C24"/>
    <mergeCell ref="D24:E24"/>
    <mergeCell ref="G24:H24"/>
    <mergeCell ref="B25:C25"/>
    <mergeCell ref="D25:E25"/>
    <mergeCell ref="G25:H25"/>
    <mergeCell ref="B26:C26"/>
    <mergeCell ref="D26:E26"/>
    <mergeCell ref="G26:H26"/>
    <mergeCell ref="B21:C21"/>
    <mergeCell ref="D21:E21"/>
    <mergeCell ref="G21:H21"/>
    <mergeCell ref="B22:C22"/>
    <mergeCell ref="D22:E22"/>
    <mergeCell ref="G22:H22"/>
    <mergeCell ref="B23:C23"/>
    <mergeCell ref="D23:E23"/>
    <mergeCell ref="G23:H23"/>
    <mergeCell ref="B18:C18"/>
    <mergeCell ref="D18:E18"/>
    <mergeCell ref="G18:H18"/>
    <mergeCell ref="B19:C19"/>
    <mergeCell ref="D19:E19"/>
    <mergeCell ref="G19:H19"/>
    <mergeCell ref="B20:C20"/>
    <mergeCell ref="D20:E20"/>
    <mergeCell ref="G20:H20"/>
    <mergeCell ref="B15:C15"/>
    <mergeCell ref="D15:E15"/>
    <mergeCell ref="G15:H15"/>
    <mergeCell ref="B16:C16"/>
    <mergeCell ref="D16:E16"/>
    <mergeCell ref="G16:H16"/>
    <mergeCell ref="B17:C17"/>
    <mergeCell ref="D17:E17"/>
    <mergeCell ref="G17:H17"/>
    <mergeCell ref="B12:C12"/>
    <mergeCell ref="D12:E12"/>
    <mergeCell ref="G12:H12"/>
    <mergeCell ref="B13:C13"/>
    <mergeCell ref="D13:E13"/>
    <mergeCell ref="G13:H13"/>
    <mergeCell ref="B14:C14"/>
    <mergeCell ref="D14:E14"/>
    <mergeCell ref="G14:H14"/>
    <mergeCell ref="B9:C9"/>
    <mergeCell ref="D9:E9"/>
    <mergeCell ref="G9:H9"/>
    <mergeCell ref="B10:C10"/>
    <mergeCell ref="D10:E10"/>
    <mergeCell ref="G10:H10"/>
    <mergeCell ref="B11:C11"/>
    <mergeCell ref="D11:E11"/>
    <mergeCell ref="G11:H11"/>
    <mergeCell ref="B6:C6"/>
    <mergeCell ref="D6:E6"/>
    <mergeCell ref="G6:H6"/>
    <mergeCell ref="B7:C7"/>
    <mergeCell ref="D7:E7"/>
    <mergeCell ref="G7:H7"/>
    <mergeCell ref="B8:C8"/>
    <mergeCell ref="D8:E8"/>
    <mergeCell ref="G8:H8"/>
    <mergeCell ref="A1:J1"/>
    <mergeCell ref="A2:J2"/>
    <mergeCell ref="A3:B3"/>
    <mergeCell ref="C3:J3"/>
    <mergeCell ref="B4:C4"/>
    <mergeCell ref="D4:E4"/>
    <mergeCell ref="G4:H4"/>
    <mergeCell ref="B5:C5"/>
    <mergeCell ref="D5:E5"/>
    <mergeCell ref="G5:H5"/>
  </mergeCells>
  <phoneticPr fontId="59" type="noConversion"/>
  <pageMargins left="0.82638888888888895" right="0.75" top="1" bottom="1" header="0.5" footer="0.5"/>
  <pageSetup paperSize="9" scale="92" orientation="portrait" r:id="rId1"/>
  <rowBreaks count="1" manualBreakCount="1">
    <brk id="30"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32"/>
  <sheetViews>
    <sheetView showZeros="0" view="pageBreakPreview" zoomScaleNormal="85" workbookViewId="0">
      <pane ySplit="6" topLeftCell="A7" activePane="bottomLeft" state="frozen"/>
      <selection pane="bottomLeft" activeCell="E11" sqref="E11"/>
    </sheetView>
  </sheetViews>
  <sheetFormatPr defaultColWidth="9.08984375" defaultRowHeight="13"/>
  <cols>
    <col min="1" max="1" width="8.26953125" style="80" customWidth="1"/>
    <col min="2" max="2" width="18.453125" style="81" customWidth="1"/>
    <col min="3" max="3" width="90.08984375" style="81" customWidth="1"/>
    <col min="4" max="4" width="6.81640625" style="80" customWidth="1"/>
    <col min="5" max="5" width="8.1796875" style="81" customWidth="1"/>
    <col min="6" max="7" width="15.26953125" style="81" customWidth="1"/>
    <col min="8" max="9" width="16.26953125" style="81" customWidth="1"/>
    <col min="10" max="10" width="27.7265625" style="81" customWidth="1"/>
    <col min="11" max="16384" width="9.08984375" style="81"/>
  </cols>
  <sheetData>
    <row r="1" spans="1:10" ht="18" customHeight="1">
      <c r="A1" s="359" t="s">
        <v>1865</v>
      </c>
      <c r="B1" s="359"/>
      <c r="C1" s="359"/>
      <c r="D1" s="359"/>
      <c r="E1" s="359"/>
      <c r="F1" s="359"/>
      <c r="G1" s="359"/>
      <c r="H1" s="359"/>
      <c r="I1" s="359"/>
      <c r="J1" s="359"/>
    </row>
    <row r="2" spans="1:10" ht="18" customHeight="1">
      <c r="A2" s="359"/>
      <c r="B2" s="359"/>
      <c r="C2" s="359"/>
      <c r="D2" s="359"/>
      <c r="E2" s="359"/>
      <c r="F2" s="359"/>
      <c r="G2" s="359"/>
      <c r="H2" s="359"/>
      <c r="I2" s="359"/>
      <c r="J2" s="359"/>
    </row>
    <row r="3" spans="1:10" s="78" customFormat="1" ht="18" customHeight="1">
      <c r="A3" s="350" t="s">
        <v>1866</v>
      </c>
      <c r="B3" s="350"/>
      <c r="C3" s="350"/>
      <c r="D3" s="82"/>
      <c r="E3" s="82"/>
      <c r="F3" s="82"/>
      <c r="G3" s="82"/>
      <c r="H3" s="82"/>
      <c r="I3" s="82"/>
      <c r="J3" s="82"/>
    </row>
    <row r="4" spans="1:10" ht="24" customHeight="1">
      <c r="A4" s="356" t="s">
        <v>2</v>
      </c>
      <c r="B4" s="356" t="s">
        <v>1697</v>
      </c>
      <c r="C4" s="83"/>
      <c r="D4" s="356" t="s">
        <v>99</v>
      </c>
      <c r="E4" s="309" t="s">
        <v>1699</v>
      </c>
      <c r="F4" s="351"/>
      <c r="G4" s="351"/>
      <c r="H4" s="351"/>
      <c r="I4" s="351"/>
      <c r="J4" s="356" t="s">
        <v>5</v>
      </c>
    </row>
    <row r="5" spans="1:10" ht="18" customHeight="1">
      <c r="A5" s="357"/>
      <c r="B5" s="357"/>
      <c r="C5" s="83" t="s">
        <v>1867</v>
      </c>
      <c r="D5" s="357"/>
      <c r="E5" s="307" t="s">
        <v>100</v>
      </c>
      <c r="F5" s="352" t="s">
        <v>1700</v>
      </c>
      <c r="G5" s="353"/>
      <c r="H5" s="354" t="s">
        <v>36</v>
      </c>
      <c r="I5" s="355"/>
      <c r="J5" s="358"/>
    </row>
    <row r="6" spans="1:10" ht="18" customHeight="1">
      <c r="A6" s="85"/>
      <c r="B6" s="83"/>
      <c r="C6" s="83"/>
      <c r="D6" s="85"/>
      <c r="E6" s="307"/>
      <c r="F6" s="87" t="s">
        <v>423</v>
      </c>
      <c r="G6" s="87" t="s">
        <v>424</v>
      </c>
      <c r="H6" s="87" t="s">
        <v>423</v>
      </c>
      <c r="I6" s="86" t="s">
        <v>424</v>
      </c>
      <c r="J6" s="357"/>
    </row>
    <row r="7" spans="1:10" s="79" customFormat="1" ht="18" customHeight="1">
      <c r="A7" s="85"/>
      <c r="B7" s="83"/>
      <c r="C7" s="83"/>
      <c r="D7" s="85"/>
      <c r="E7" s="88"/>
      <c r="F7" s="88"/>
      <c r="G7" s="88"/>
      <c r="H7" s="88">
        <f>ROUND(H8+H19,2)</f>
        <v>1340100</v>
      </c>
      <c r="I7" s="88">
        <f>ROUND(I8+I19,2)</f>
        <v>134010</v>
      </c>
      <c r="J7" s="90"/>
    </row>
    <row r="8" spans="1:10" s="79" customFormat="1" ht="18" customHeight="1">
      <c r="A8" s="85" t="s">
        <v>1868</v>
      </c>
      <c r="B8" s="83" t="s">
        <v>1869</v>
      </c>
      <c r="C8" s="83"/>
      <c r="D8" s="85"/>
      <c r="E8" s="88"/>
      <c r="F8" s="88"/>
      <c r="G8" s="88"/>
      <c r="H8" s="88">
        <f>ROUND(SUM(H9:H18),2)</f>
        <v>916100</v>
      </c>
      <c r="I8" s="88">
        <f>ROUND(SUM(I9:I18),2)</f>
        <v>91610</v>
      </c>
      <c r="J8" s="83"/>
    </row>
    <row r="9" spans="1:10" s="79" customFormat="1" ht="39" customHeight="1">
      <c r="A9" s="85">
        <v>1</v>
      </c>
      <c r="B9" s="83" t="s">
        <v>1870</v>
      </c>
      <c r="C9" s="89" t="s">
        <v>1871</v>
      </c>
      <c r="D9" s="85" t="s">
        <v>288</v>
      </c>
      <c r="E9" s="88">
        <v>4</v>
      </c>
      <c r="F9" s="88">
        <v>62000</v>
      </c>
      <c r="G9" s="88">
        <f t="shared" ref="G9:G18" si="0">F9*0.1</f>
        <v>6200</v>
      </c>
      <c r="H9" s="88">
        <f t="shared" ref="H9:H18" si="1">ROUND(E9*F9,2)</f>
        <v>248000</v>
      </c>
      <c r="I9" s="88">
        <f t="shared" ref="I9:I18" si="2">ROUND(E9*G9,2)</f>
        <v>24800</v>
      </c>
      <c r="J9" s="89" t="s">
        <v>1746</v>
      </c>
    </row>
    <row r="10" spans="1:10" s="79" customFormat="1" ht="39" customHeight="1">
      <c r="A10" s="85">
        <v>2</v>
      </c>
      <c r="B10" s="83" t="s">
        <v>1872</v>
      </c>
      <c r="C10" s="89" t="s">
        <v>1873</v>
      </c>
      <c r="D10" s="85" t="s">
        <v>288</v>
      </c>
      <c r="E10" s="88">
        <v>1</v>
      </c>
      <c r="F10" s="88">
        <v>60900</v>
      </c>
      <c r="G10" s="88">
        <f t="shared" si="0"/>
        <v>6090</v>
      </c>
      <c r="H10" s="88">
        <f t="shared" si="1"/>
        <v>60900</v>
      </c>
      <c r="I10" s="88">
        <f t="shared" si="2"/>
        <v>6090</v>
      </c>
      <c r="J10" s="89" t="s">
        <v>1746</v>
      </c>
    </row>
    <row r="11" spans="1:10" s="79" customFormat="1" ht="39" customHeight="1">
      <c r="A11" s="85">
        <v>3</v>
      </c>
      <c r="B11" s="83" t="s">
        <v>1874</v>
      </c>
      <c r="C11" s="83" t="s">
        <v>1875</v>
      </c>
      <c r="D11" s="85" t="s">
        <v>288</v>
      </c>
      <c r="E11" s="88">
        <v>1</v>
      </c>
      <c r="F11" s="88">
        <v>60900</v>
      </c>
      <c r="G11" s="88">
        <f t="shared" si="0"/>
        <v>6090</v>
      </c>
      <c r="H11" s="88">
        <f t="shared" si="1"/>
        <v>60900</v>
      </c>
      <c r="I11" s="88">
        <f t="shared" si="2"/>
        <v>6090</v>
      </c>
      <c r="J11" s="89" t="s">
        <v>1746</v>
      </c>
    </row>
    <row r="12" spans="1:10" s="79" customFormat="1" ht="57" customHeight="1">
      <c r="A12" s="85">
        <v>4</v>
      </c>
      <c r="B12" s="83" t="s">
        <v>1876</v>
      </c>
      <c r="C12" s="89" t="s">
        <v>1877</v>
      </c>
      <c r="D12" s="85" t="s">
        <v>288</v>
      </c>
      <c r="E12" s="88">
        <v>1</v>
      </c>
      <c r="F12" s="88">
        <v>70000</v>
      </c>
      <c r="G12" s="88">
        <f t="shared" si="0"/>
        <v>7000</v>
      </c>
      <c r="H12" s="88">
        <f t="shared" si="1"/>
        <v>70000</v>
      </c>
      <c r="I12" s="88">
        <f t="shared" si="2"/>
        <v>7000</v>
      </c>
      <c r="J12" s="89" t="s">
        <v>1746</v>
      </c>
    </row>
    <row r="13" spans="1:10" s="79" customFormat="1" ht="57" customHeight="1">
      <c r="A13" s="85">
        <v>5</v>
      </c>
      <c r="B13" s="83" t="s">
        <v>1878</v>
      </c>
      <c r="C13" s="89" t="s">
        <v>1879</v>
      </c>
      <c r="D13" s="85" t="s">
        <v>288</v>
      </c>
      <c r="E13" s="88">
        <v>1</v>
      </c>
      <c r="F13" s="88">
        <v>52800</v>
      </c>
      <c r="G13" s="88">
        <f t="shared" si="0"/>
        <v>5280</v>
      </c>
      <c r="H13" s="88">
        <f t="shared" si="1"/>
        <v>52800</v>
      </c>
      <c r="I13" s="88">
        <f t="shared" si="2"/>
        <v>5280</v>
      </c>
      <c r="J13" s="89" t="s">
        <v>1746</v>
      </c>
    </row>
    <row r="14" spans="1:10" s="79" customFormat="1" ht="57" customHeight="1">
      <c r="A14" s="85">
        <v>6</v>
      </c>
      <c r="B14" s="83" t="s">
        <v>1880</v>
      </c>
      <c r="C14" s="89" t="s">
        <v>1881</v>
      </c>
      <c r="D14" s="85" t="s">
        <v>288</v>
      </c>
      <c r="E14" s="88">
        <v>1</v>
      </c>
      <c r="F14" s="88">
        <v>92000</v>
      </c>
      <c r="G14" s="88">
        <f t="shared" si="0"/>
        <v>9200</v>
      </c>
      <c r="H14" s="88">
        <f t="shared" si="1"/>
        <v>92000</v>
      </c>
      <c r="I14" s="88">
        <f t="shared" si="2"/>
        <v>9200</v>
      </c>
      <c r="J14" s="89" t="s">
        <v>1746</v>
      </c>
    </row>
    <row r="15" spans="1:10" s="79" customFormat="1" ht="57" customHeight="1">
      <c r="A15" s="85">
        <v>7</v>
      </c>
      <c r="B15" s="83" t="s">
        <v>1882</v>
      </c>
      <c r="C15" s="89" t="s">
        <v>1883</v>
      </c>
      <c r="D15" s="85" t="s">
        <v>288</v>
      </c>
      <c r="E15" s="88">
        <v>1</v>
      </c>
      <c r="F15" s="88">
        <v>72000</v>
      </c>
      <c r="G15" s="88">
        <f t="shared" si="0"/>
        <v>7200</v>
      </c>
      <c r="H15" s="88">
        <f t="shared" si="1"/>
        <v>72000</v>
      </c>
      <c r="I15" s="88">
        <f t="shared" si="2"/>
        <v>7200</v>
      </c>
      <c r="J15" s="89" t="s">
        <v>1746</v>
      </c>
    </row>
    <row r="16" spans="1:10" s="79" customFormat="1" ht="57" customHeight="1">
      <c r="A16" s="85">
        <v>8</v>
      </c>
      <c r="B16" s="83" t="s">
        <v>1884</v>
      </c>
      <c r="C16" s="89" t="s">
        <v>1885</v>
      </c>
      <c r="D16" s="85" t="s">
        <v>288</v>
      </c>
      <c r="E16" s="88">
        <v>1</v>
      </c>
      <c r="F16" s="88">
        <v>100000</v>
      </c>
      <c r="G16" s="88">
        <f t="shared" si="0"/>
        <v>10000</v>
      </c>
      <c r="H16" s="88">
        <f t="shared" si="1"/>
        <v>100000</v>
      </c>
      <c r="I16" s="88">
        <f t="shared" si="2"/>
        <v>10000</v>
      </c>
      <c r="J16" s="89" t="s">
        <v>1746</v>
      </c>
    </row>
    <row r="17" spans="1:10" s="79" customFormat="1" ht="57" customHeight="1">
      <c r="A17" s="85">
        <v>9</v>
      </c>
      <c r="B17" s="83" t="s">
        <v>1886</v>
      </c>
      <c r="C17" s="89" t="s">
        <v>1887</v>
      </c>
      <c r="D17" s="85" t="s">
        <v>288</v>
      </c>
      <c r="E17" s="88">
        <v>1</v>
      </c>
      <c r="F17" s="88">
        <v>110000</v>
      </c>
      <c r="G17" s="88">
        <f t="shared" si="0"/>
        <v>11000</v>
      </c>
      <c r="H17" s="88">
        <f t="shared" si="1"/>
        <v>110000</v>
      </c>
      <c r="I17" s="88">
        <f t="shared" si="2"/>
        <v>11000</v>
      </c>
      <c r="J17" s="89" t="s">
        <v>1746</v>
      </c>
    </row>
    <row r="18" spans="1:10" ht="57" customHeight="1">
      <c r="A18" s="85">
        <v>10</v>
      </c>
      <c r="B18" s="83" t="s">
        <v>1888</v>
      </c>
      <c r="C18" s="83"/>
      <c r="D18" s="85" t="s">
        <v>288</v>
      </c>
      <c r="E18" s="88">
        <v>9</v>
      </c>
      <c r="F18" s="88">
        <v>5500</v>
      </c>
      <c r="G18" s="88">
        <f t="shared" si="0"/>
        <v>550</v>
      </c>
      <c r="H18" s="88">
        <f t="shared" si="1"/>
        <v>49500</v>
      </c>
      <c r="I18" s="88">
        <f t="shared" si="2"/>
        <v>4950</v>
      </c>
      <c r="J18" s="89" t="s">
        <v>1746</v>
      </c>
    </row>
    <row r="19" spans="1:10" ht="36" customHeight="1">
      <c r="A19" s="85" t="s">
        <v>1889</v>
      </c>
      <c r="B19" s="83" t="s">
        <v>1890</v>
      </c>
      <c r="C19" s="83"/>
      <c r="D19" s="85"/>
      <c r="E19" s="88"/>
      <c r="F19" s="88"/>
      <c r="G19" s="88"/>
      <c r="H19" s="88">
        <f>ROUND(SUM(H20:H20),2)</f>
        <v>424000</v>
      </c>
      <c r="I19" s="88">
        <f>ROUND(SUM(I20:I20),2)</f>
        <v>42400</v>
      </c>
      <c r="J19" s="83"/>
    </row>
    <row r="20" spans="1:10" ht="44" customHeight="1">
      <c r="A20" s="85">
        <v>1</v>
      </c>
      <c r="B20" s="83" t="s">
        <v>1891</v>
      </c>
      <c r="C20" s="89" t="s">
        <v>1892</v>
      </c>
      <c r="D20" s="85" t="s">
        <v>288</v>
      </c>
      <c r="E20" s="88">
        <v>5</v>
      </c>
      <c r="F20" s="88">
        <v>84800</v>
      </c>
      <c r="G20" s="88">
        <f>F20*0.1</f>
        <v>8480</v>
      </c>
      <c r="H20" s="88">
        <f>ROUND(E20*F20,2)</f>
        <v>424000</v>
      </c>
      <c r="I20" s="88">
        <f>ROUND(E20*G20,2)</f>
        <v>42400</v>
      </c>
      <c r="J20" s="89" t="s">
        <v>1746</v>
      </c>
    </row>
    <row r="21" spans="1:10" ht="18" customHeight="1"/>
    <row r="22" spans="1:10" ht="18" customHeight="1"/>
    <row r="23" spans="1:10" ht="18" customHeight="1"/>
    <row r="24" spans="1:10" ht="18" customHeight="1"/>
    <row r="25" spans="1:10" ht="18" customHeight="1"/>
    <row r="26" spans="1:10" ht="18" customHeight="1"/>
    <row r="27" spans="1:10" ht="18" customHeight="1"/>
    <row r="28" spans="1:10" ht="18" customHeight="1"/>
    <row r="29" spans="1:10" ht="18" customHeight="1"/>
    <row r="30" spans="1:10" ht="18" customHeight="1"/>
    <row r="31" spans="1:10" ht="18" customHeight="1"/>
    <row r="32" spans="1:10" ht="18" customHeight="1"/>
  </sheetData>
  <mergeCells count="10">
    <mergeCell ref="J4:J6"/>
    <mergeCell ref="A1:J2"/>
    <mergeCell ref="A3:C3"/>
    <mergeCell ref="E4:I4"/>
    <mergeCell ref="F5:G5"/>
    <mergeCell ref="H5:I5"/>
    <mergeCell ref="A4:A5"/>
    <mergeCell ref="B4:B5"/>
    <mergeCell ref="D4:D5"/>
    <mergeCell ref="E5:E6"/>
  </mergeCells>
  <phoneticPr fontId="59" type="noConversion"/>
  <printOptions horizontalCentered="1"/>
  <pageMargins left="0.70866141732283505" right="0.70866141732283505" top="0.98425196850393704" bottom="0.98425196850393704" header="0" footer="0"/>
  <pageSetup paperSize="9" scale="60"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BreakPreview" topLeftCell="A4" zoomScale="115" zoomScaleNormal="100" workbookViewId="0">
      <selection activeCell="B4" sqref="B4:G4"/>
    </sheetView>
  </sheetViews>
  <sheetFormatPr defaultColWidth="9.1796875" defaultRowHeight="12.5"/>
  <cols>
    <col min="1" max="1" width="11.72656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9.1796875" style="68"/>
  </cols>
  <sheetData>
    <row r="1" spans="1:8" ht="42" customHeight="1">
      <c r="A1" s="69"/>
      <c r="B1" s="69"/>
      <c r="C1" s="69"/>
      <c r="D1" s="69"/>
      <c r="E1" s="69"/>
      <c r="F1" s="69"/>
      <c r="G1" s="69"/>
      <c r="H1" s="69"/>
    </row>
    <row r="2" spans="1:8" ht="33" customHeight="1">
      <c r="A2" s="69"/>
      <c r="B2" s="284" t="s">
        <v>880</v>
      </c>
      <c r="C2" s="284"/>
      <c r="D2" s="284"/>
      <c r="E2" s="284"/>
      <c r="F2" s="284"/>
      <c r="G2" s="284"/>
      <c r="H2" s="69"/>
    </row>
    <row r="3" spans="1:8" ht="33" customHeight="1">
      <c r="A3" s="69"/>
      <c r="B3" s="285" t="s">
        <v>881</v>
      </c>
      <c r="C3" s="285"/>
      <c r="D3" s="285"/>
      <c r="E3" s="285"/>
      <c r="F3" s="285"/>
      <c r="G3" s="285"/>
      <c r="H3" s="69"/>
    </row>
    <row r="4" spans="1:8" ht="25" customHeight="1">
      <c r="A4" s="69"/>
      <c r="B4" s="294" t="s">
        <v>1893</v>
      </c>
      <c r="C4" s="294"/>
      <c r="D4" s="294"/>
      <c r="E4" s="294"/>
      <c r="F4" s="294"/>
      <c r="G4" s="294"/>
      <c r="H4" s="69"/>
    </row>
    <row r="5" spans="1:8" ht="22" customHeight="1">
      <c r="A5" s="69"/>
      <c r="B5" s="287" t="s">
        <v>796</v>
      </c>
      <c r="C5" s="287"/>
      <c r="D5" s="287"/>
      <c r="E5" s="287"/>
      <c r="F5" s="287"/>
      <c r="G5" s="287"/>
      <c r="H5" s="69"/>
    </row>
    <row r="6" spans="1:8" ht="17" customHeight="1">
      <c r="A6" s="69"/>
      <c r="B6" s="70" t="s">
        <v>883</v>
      </c>
      <c r="C6" s="71" t="s">
        <v>884</v>
      </c>
      <c r="D6" s="71" t="s">
        <v>99</v>
      </c>
      <c r="E6" s="71" t="s">
        <v>100</v>
      </c>
      <c r="F6" s="71" t="s">
        <v>885</v>
      </c>
      <c r="G6" s="72" t="s">
        <v>886</v>
      </c>
      <c r="H6" s="69"/>
    </row>
    <row r="7" spans="1:8" ht="15" customHeight="1">
      <c r="A7" s="69"/>
      <c r="B7" s="73" t="s">
        <v>887</v>
      </c>
      <c r="C7" s="74" t="s">
        <v>888</v>
      </c>
      <c r="D7" s="75"/>
      <c r="E7" s="76"/>
      <c r="F7" s="76"/>
      <c r="G7" s="77"/>
      <c r="H7" s="69"/>
    </row>
    <row r="8" spans="1:8" ht="15" customHeight="1">
      <c r="A8" s="69"/>
      <c r="B8" s="73" t="s">
        <v>889</v>
      </c>
      <c r="C8" s="74" t="s">
        <v>890</v>
      </c>
      <c r="D8" s="75" t="s">
        <v>891</v>
      </c>
      <c r="E8" s="76"/>
      <c r="F8" s="76"/>
      <c r="G8" s="77" t="s">
        <v>854</v>
      </c>
      <c r="H8" s="69"/>
    </row>
    <row r="9" spans="1:8" ht="409.5" customHeight="1">
      <c r="A9" s="69"/>
      <c r="B9" s="73"/>
      <c r="C9" s="74"/>
      <c r="D9" s="75"/>
      <c r="E9" s="76"/>
      <c r="F9" s="76"/>
      <c r="G9" s="77"/>
      <c r="H9" s="69"/>
    </row>
    <row r="10" spans="1:8" ht="15" customHeight="1">
      <c r="A10" s="69"/>
      <c r="B10" s="288" t="s">
        <v>1894</v>
      </c>
      <c r="C10" s="288"/>
      <c r="D10" s="288"/>
      <c r="E10" s="288"/>
      <c r="F10" s="288"/>
      <c r="G10" s="288"/>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4" t="s">
        <v>880</v>
      </c>
      <c r="C13" s="284"/>
      <c r="D13" s="284"/>
      <c r="E13" s="284"/>
      <c r="F13" s="284"/>
      <c r="G13" s="284"/>
      <c r="H13" s="69"/>
    </row>
    <row r="14" spans="1:8" ht="33" customHeight="1">
      <c r="A14" s="69"/>
      <c r="B14" s="285" t="s">
        <v>881</v>
      </c>
      <c r="C14" s="285"/>
      <c r="D14" s="285"/>
      <c r="E14" s="285"/>
      <c r="F14" s="285"/>
      <c r="G14" s="285"/>
      <c r="H14" s="69"/>
    </row>
    <row r="15" spans="1:8" ht="25" customHeight="1">
      <c r="A15" s="69"/>
      <c r="B15" s="294" t="s">
        <v>1893</v>
      </c>
      <c r="C15" s="294"/>
      <c r="D15" s="294"/>
      <c r="E15" s="294"/>
      <c r="F15" s="294"/>
      <c r="G15" s="294"/>
      <c r="H15" s="69"/>
    </row>
    <row r="16" spans="1:8" ht="22" customHeight="1">
      <c r="A16" s="69"/>
      <c r="B16" s="287" t="s">
        <v>808</v>
      </c>
      <c r="C16" s="287"/>
      <c r="D16" s="287"/>
      <c r="E16" s="287"/>
      <c r="F16" s="287"/>
      <c r="G16" s="287"/>
      <c r="H16" s="69"/>
    </row>
    <row r="17" spans="1:8" ht="17" customHeight="1">
      <c r="A17" s="69"/>
      <c r="B17" s="70" t="s">
        <v>883</v>
      </c>
      <c r="C17" s="71" t="s">
        <v>884</v>
      </c>
      <c r="D17" s="71" t="s">
        <v>99</v>
      </c>
      <c r="E17" s="71" t="s">
        <v>100</v>
      </c>
      <c r="F17" s="71" t="s">
        <v>885</v>
      </c>
      <c r="G17" s="72" t="s">
        <v>886</v>
      </c>
      <c r="H17" s="69"/>
    </row>
    <row r="18" spans="1:8" ht="15" customHeight="1">
      <c r="A18" s="69"/>
      <c r="B18" s="73" t="s">
        <v>916</v>
      </c>
      <c r="C18" s="74" t="s">
        <v>917</v>
      </c>
      <c r="D18" s="75"/>
      <c r="E18" s="76"/>
      <c r="F18" s="76"/>
      <c r="G18" s="77"/>
      <c r="H18" s="69"/>
    </row>
    <row r="19" spans="1:8" ht="15" customHeight="1">
      <c r="A19" s="69"/>
      <c r="B19" s="73" t="s">
        <v>1235</v>
      </c>
      <c r="C19" s="74" t="s">
        <v>1236</v>
      </c>
      <c r="D19" s="75"/>
      <c r="E19" s="76"/>
      <c r="F19" s="76"/>
      <c r="G19" s="77"/>
      <c r="H19" s="69"/>
    </row>
    <row r="20" spans="1:8" ht="15" customHeight="1">
      <c r="A20" s="69"/>
      <c r="B20" s="73" t="s">
        <v>920</v>
      </c>
      <c r="C20" s="74" t="s">
        <v>1237</v>
      </c>
      <c r="D20" s="75" t="s">
        <v>122</v>
      </c>
      <c r="E20" s="76" t="s">
        <v>1895</v>
      </c>
      <c r="F20" s="76" t="s">
        <v>1239</v>
      </c>
      <c r="G20" s="77" t="s">
        <v>1896</v>
      </c>
      <c r="H20" s="69"/>
    </row>
    <row r="21" spans="1:8" ht="15" customHeight="1">
      <c r="A21" s="69"/>
      <c r="B21" s="73" t="s">
        <v>1241</v>
      </c>
      <c r="C21" s="74" t="s">
        <v>1242</v>
      </c>
      <c r="D21" s="75"/>
      <c r="E21" s="76"/>
      <c r="F21" s="76"/>
      <c r="G21" s="77"/>
      <c r="H21" s="69"/>
    </row>
    <row r="22" spans="1:8" ht="15" customHeight="1">
      <c r="A22" s="69"/>
      <c r="B22" s="73" t="s">
        <v>1243</v>
      </c>
      <c r="C22" s="74" t="s">
        <v>1242</v>
      </c>
      <c r="D22" s="75"/>
      <c r="E22" s="76"/>
      <c r="F22" s="76"/>
      <c r="G22" s="77"/>
      <c r="H22" s="69"/>
    </row>
    <row r="23" spans="1:8" ht="15" customHeight="1">
      <c r="A23" s="69"/>
      <c r="B23" s="73" t="s">
        <v>920</v>
      </c>
      <c r="C23" s="74" t="s">
        <v>1244</v>
      </c>
      <c r="D23" s="75" t="s">
        <v>122</v>
      </c>
      <c r="E23" s="76" t="s">
        <v>1477</v>
      </c>
      <c r="F23" s="76" t="s">
        <v>1246</v>
      </c>
      <c r="G23" s="77" t="s">
        <v>1897</v>
      </c>
      <c r="H23" s="69"/>
    </row>
    <row r="24" spans="1:8" ht="15" customHeight="1">
      <c r="A24" s="69"/>
      <c r="B24" s="73" t="s">
        <v>1248</v>
      </c>
      <c r="C24" s="74" t="s">
        <v>931</v>
      </c>
      <c r="D24" s="75" t="s">
        <v>1249</v>
      </c>
      <c r="E24" s="76" t="s">
        <v>1898</v>
      </c>
      <c r="F24" s="76" t="s">
        <v>1899</v>
      </c>
      <c r="G24" s="77" t="s">
        <v>1900</v>
      </c>
      <c r="H24" s="69"/>
    </row>
    <row r="25" spans="1:8" ht="15" customHeight="1">
      <c r="A25" s="69"/>
      <c r="B25" s="73" t="s">
        <v>1327</v>
      </c>
      <c r="C25" s="74" t="s">
        <v>1328</v>
      </c>
      <c r="D25" s="75"/>
      <c r="E25" s="76"/>
      <c r="F25" s="76"/>
      <c r="G25" s="77"/>
      <c r="H25" s="69"/>
    </row>
    <row r="26" spans="1:8" ht="15" customHeight="1">
      <c r="A26" s="69"/>
      <c r="B26" s="73" t="s">
        <v>1329</v>
      </c>
      <c r="C26" s="74" t="s">
        <v>1330</v>
      </c>
      <c r="D26" s="75" t="s">
        <v>104</v>
      </c>
      <c r="E26" s="76" t="s">
        <v>1901</v>
      </c>
      <c r="F26" s="76" t="s">
        <v>1462</v>
      </c>
      <c r="G26" s="77" t="s">
        <v>1902</v>
      </c>
      <c r="H26" s="69"/>
    </row>
    <row r="27" spans="1:8" ht="409.5" customHeight="1">
      <c r="A27" s="69"/>
      <c r="B27" s="73"/>
      <c r="C27" s="74"/>
      <c r="D27" s="75"/>
      <c r="E27" s="76"/>
      <c r="F27" s="76"/>
      <c r="G27" s="77"/>
      <c r="H27" s="69"/>
    </row>
    <row r="28" spans="1:8" ht="15" customHeight="1">
      <c r="A28" s="69"/>
      <c r="B28" s="288" t="s">
        <v>1903</v>
      </c>
      <c r="C28" s="288"/>
      <c r="D28" s="288"/>
      <c r="E28" s="288"/>
      <c r="F28" s="288"/>
      <c r="G28" s="288"/>
      <c r="H28" s="69"/>
    </row>
    <row r="29" spans="1:8" ht="47" customHeight="1">
      <c r="A29" s="69"/>
      <c r="B29" s="69"/>
      <c r="C29" s="69"/>
      <c r="D29" s="69"/>
      <c r="E29" s="69"/>
      <c r="F29" s="69"/>
      <c r="G29" s="69"/>
      <c r="H29" s="69"/>
    </row>
  </sheetData>
  <mergeCells count="10">
    <mergeCell ref="B13:G13"/>
    <mergeCell ref="B14:G14"/>
    <mergeCell ref="B15:G15"/>
    <mergeCell ref="B16:G16"/>
    <mergeCell ref="B28:G28"/>
    <mergeCell ref="B2:G2"/>
    <mergeCell ref="B3:G3"/>
    <mergeCell ref="B4:G4"/>
    <mergeCell ref="B5:G5"/>
    <mergeCell ref="B10:G10"/>
  </mergeCells>
  <phoneticPr fontId="59" type="noConversion"/>
  <pageMargins left="0" right="0" top="0" bottom="0" header="0" footer="0"/>
  <pageSetup paperSize="9" fitToWidth="595" fitToHeight="832" orientation="portrait" horizontalDpi="300" verticalDpi="300" r:id="rId1"/>
  <headerFooter scaleWithDoc="0" alignWithMargins="0"/>
  <rowBreaks count="1" manualBreakCount="1">
    <brk id="11"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水保工程招标控制价总表"/>
  <dimension ref="A1:J22"/>
  <sheetViews>
    <sheetView view="pageBreakPreview" zoomScale="110" zoomScaleNormal="100" workbookViewId="0">
      <selection activeCell="L22" sqref="L22"/>
    </sheetView>
  </sheetViews>
  <sheetFormatPr defaultColWidth="14" defaultRowHeight="18" customHeight="1"/>
  <cols>
    <col min="1" max="1" width="5.7265625" customWidth="1"/>
    <col min="2" max="2" width="7.7265625" customWidth="1"/>
    <col min="3" max="3" width="15.7265625" customWidth="1"/>
    <col min="4" max="6" width="11.7265625" customWidth="1"/>
    <col min="7" max="7" width="6.7265625" customWidth="1"/>
    <col min="8" max="8" width="5.7265625" customWidth="1"/>
    <col min="9" max="9" width="12.7265625" customWidth="1"/>
  </cols>
  <sheetData>
    <row r="1" spans="1:9" ht="18" customHeight="1">
      <c r="A1" s="360" t="s">
        <v>1904</v>
      </c>
      <c r="B1" s="361"/>
      <c r="C1" s="361"/>
      <c r="D1" s="361"/>
      <c r="E1" s="361"/>
      <c r="F1" s="361"/>
      <c r="G1" s="361"/>
      <c r="H1" s="361"/>
      <c r="I1" s="361"/>
    </row>
    <row r="2" spans="1:9" ht="18" customHeight="1">
      <c r="A2" s="360" t="s">
        <v>1905</v>
      </c>
      <c r="B2" s="361"/>
      <c r="C2" s="361"/>
      <c r="D2" s="361"/>
      <c r="E2" s="361"/>
      <c r="F2" s="361"/>
      <c r="G2" s="361"/>
      <c r="H2" s="361"/>
      <c r="I2" s="361"/>
    </row>
    <row r="3" spans="1:9" ht="18" customHeight="1">
      <c r="A3" s="362" t="s">
        <v>30</v>
      </c>
      <c r="B3" s="361"/>
      <c r="C3" s="362" t="s">
        <v>1906</v>
      </c>
      <c r="D3" s="361"/>
      <c r="E3" s="361"/>
      <c r="F3" s="361"/>
      <c r="G3" s="361"/>
      <c r="H3" s="363" t="s">
        <v>1907</v>
      </c>
      <c r="I3" s="361"/>
    </row>
    <row r="4" spans="1:9" ht="18" customHeight="1">
      <c r="A4" s="62" t="s">
        <v>2</v>
      </c>
      <c r="B4" s="364" t="s">
        <v>32</v>
      </c>
      <c r="C4" s="277"/>
      <c r="D4" s="62" t="s">
        <v>1908</v>
      </c>
      <c r="E4" s="62" t="s">
        <v>423</v>
      </c>
      <c r="F4" s="62" t="s">
        <v>1909</v>
      </c>
      <c r="G4" s="364" t="s">
        <v>1910</v>
      </c>
      <c r="H4" s="277"/>
      <c r="I4" s="62" t="s">
        <v>791</v>
      </c>
    </row>
    <row r="5" spans="1:9" ht="18" customHeight="1">
      <c r="A5" s="63" t="s">
        <v>38</v>
      </c>
      <c r="B5" s="365" t="s">
        <v>1911</v>
      </c>
      <c r="C5" s="366"/>
      <c r="D5" s="65">
        <v>652632.67000000004</v>
      </c>
      <c r="E5" s="65" t="s">
        <v>1904</v>
      </c>
      <c r="F5" s="65" t="s">
        <v>1904</v>
      </c>
      <c r="G5" s="367" t="s">
        <v>1904</v>
      </c>
      <c r="H5" s="366"/>
      <c r="I5" s="65">
        <v>652632.67000000004</v>
      </c>
    </row>
    <row r="6" spans="1:9" ht="18" customHeight="1">
      <c r="A6" s="63">
        <v>1</v>
      </c>
      <c r="B6" s="365" t="s">
        <v>1912</v>
      </c>
      <c r="C6" s="366"/>
      <c r="D6" s="65">
        <v>652632.67000000004</v>
      </c>
      <c r="E6" s="65" t="s">
        <v>1904</v>
      </c>
      <c r="F6" s="65" t="s">
        <v>1904</v>
      </c>
      <c r="G6" s="367" t="s">
        <v>1904</v>
      </c>
      <c r="H6" s="366"/>
      <c r="I6" s="65">
        <v>652632.67000000004</v>
      </c>
    </row>
    <row r="7" spans="1:9" ht="18" customHeight="1">
      <c r="A7" s="63" t="s">
        <v>52</v>
      </c>
      <c r="B7" s="365" t="s">
        <v>1913</v>
      </c>
      <c r="C7" s="366"/>
      <c r="D7" s="65" t="s">
        <v>1904</v>
      </c>
      <c r="E7" s="65" t="s">
        <v>1904</v>
      </c>
      <c r="F7" s="65">
        <v>1774801.67</v>
      </c>
      <c r="G7" s="367" t="s">
        <v>1904</v>
      </c>
      <c r="H7" s="366"/>
      <c r="I7" s="65">
        <v>1774801.67</v>
      </c>
    </row>
    <row r="8" spans="1:9" ht="18" customHeight="1">
      <c r="A8" s="63">
        <v>1</v>
      </c>
      <c r="B8" s="365" t="s">
        <v>1914</v>
      </c>
      <c r="C8" s="366"/>
      <c r="D8" s="65" t="s">
        <v>1904</v>
      </c>
      <c r="E8" s="65" t="s">
        <v>1904</v>
      </c>
      <c r="F8" s="65">
        <v>1774801.67</v>
      </c>
      <c r="G8" s="367" t="s">
        <v>1904</v>
      </c>
      <c r="H8" s="366"/>
      <c r="I8" s="65">
        <v>1774801.67</v>
      </c>
    </row>
    <row r="9" spans="1:9" ht="18" customHeight="1">
      <c r="A9" s="63" t="s">
        <v>60</v>
      </c>
      <c r="B9" s="365" t="s">
        <v>1915</v>
      </c>
      <c r="C9" s="366"/>
      <c r="D9" s="65" t="s">
        <v>1904</v>
      </c>
      <c r="E9" s="65" t="s">
        <v>1904</v>
      </c>
      <c r="F9" s="65" t="s">
        <v>1904</v>
      </c>
      <c r="G9" s="367" t="s">
        <v>1904</v>
      </c>
      <c r="H9" s="366"/>
      <c r="I9" s="66" t="s">
        <v>1904</v>
      </c>
    </row>
    <row r="10" spans="1:9" ht="18" customHeight="1">
      <c r="A10" s="63">
        <v>1</v>
      </c>
      <c r="B10" s="365" t="s">
        <v>1916</v>
      </c>
      <c r="C10" s="366"/>
      <c r="D10" s="65" t="s">
        <v>1904</v>
      </c>
      <c r="E10" s="65" t="s">
        <v>1904</v>
      </c>
      <c r="F10" s="65" t="s">
        <v>1904</v>
      </c>
      <c r="G10" s="367" t="s">
        <v>1904</v>
      </c>
      <c r="H10" s="366"/>
      <c r="I10" s="66" t="s">
        <v>1904</v>
      </c>
    </row>
    <row r="11" spans="1:9" ht="18" customHeight="1">
      <c r="A11" s="63" t="s">
        <v>66</v>
      </c>
      <c r="B11" s="365" t="s">
        <v>1917</v>
      </c>
      <c r="C11" s="366"/>
      <c r="D11" s="65">
        <v>5829114.4800000004</v>
      </c>
      <c r="E11" s="65" t="s">
        <v>1904</v>
      </c>
      <c r="F11" s="65" t="s">
        <v>1904</v>
      </c>
      <c r="G11" s="367" t="s">
        <v>1904</v>
      </c>
      <c r="H11" s="366"/>
      <c r="I11" s="65">
        <v>5829114.4800000004</v>
      </c>
    </row>
    <row r="12" spans="1:9" ht="18" customHeight="1">
      <c r="A12" s="63">
        <v>1</v>
      </c>
      <c r="B12" s="365" t="s">
        <v>1918</v>
      </c>
      <c r="C12" s="366"/>
      <c r="D12" s="65">
        <v>5792702.96</v>
      </c>
      <c r="E12" s="65" t="s">
        <v>1904</v>
      </c>
      <c r="F12" s="65" t="s">
        <v>1904</v>
      </c>
      <c r="G12" s="367" t="s">
        <v>1904</v>
      </c>
      <c r="H12" s="366"/>
      <c r="I12" s="65">
        <v>5792702.96</v>
      </c>
    </row>
    <row r="13" spans="1:9" ht="18" customHeight="1">
      <c r="A13" s="63">
        <v>2</v>
      </c>
      <c r="B13" s="365" t="s">
        <v>1919</v>
      </c>
      <c r="C13" s="366"/>
      <c r="D13" s="65">
        <v>36411.519999999997</v>
      </c>
      <c r="E13" s="65" t="s">
        <v>1904</v>
      </c>
      <c r="F13" s="65" t="s">
        <v>1904</v>
      </c>
      <c r="G13" s="367" t="s">
        <v>1904</v>
      </c>
      <c r="H13" s="366"/>
      <c r="I13" s="65">
        <v>36411.519999999997</v>
      </c>
    </row>
    <row r="14" spans="1:9" ht="18" customHeight="1">
      <c r="A14" s="63" t="s">
        <v>83</v>
      </c>
      <c r="B14" s="365" t="s">
        <v>15</v>
      </c>
      <c r="C14" s="366"/>
      <c r="D14" s="65" t="s">
        <v>1904</v>
      </c>
      <c r="E14" s="65" t="s">
        <v>1904</v>
      </c>
      <c r="F14" s="65" t="s">
        <v>1904</v>
      </c>
      <c r="G14" s="367"/>
      <c r="H14" s="366"/>
      <c r="I14" s="65"/>
    </row>
    <row r="15" spans="1:9" ht="18" customHeight="1">
      <c r="A15" s="63">
        <v>1</v>
      </c>
      <c r="B15" s="365" t="s">
        <v>1920</v>
      </c>
      <c r="C15" s="366"/>
      <c r="D15" s="65" t="s">
        <v>1904</v>
      </c>
      <c r="E15" s="65" t="s">
        <v>1904</v>
      </c>
      <c r="F15" s="65" t="s">
        <v>1904</v>
      </c>
      <c r="G15" s="367"/>
      <c r="H15" s="366"/>
      <c r="I15" s="65"/>
    </row>
    <row r="16" spans="1:9" ht="18" customHeight="1">
      <c r="A16" s="63">
        <v>2</v>
      </c>
      <c r="B16" s="365" t="s">
        <v>87</v>
      </c>
      <c r="C16" s="366"/>
      <c r="D16" s="65" t="s">
        <v>1904</v>
      </c>
      <c r="E16" s="65" t="s">
        <v>1904</v>
      </c>
      <c r="F16" s="65" t="s">
        <v>1904</v>
      </c>
      <c r="G16" s="367"/>
      <c r="H16" s="366"/>
      <c r="I16" s="65"/>
    </row>
    <row r="17" spans="1:10" ht="18" customHeight="1">
      <c r="A17" s="63">
        <v>3</v>
      </c>
      <c r="B17" s="365" t="s">
        <v>92</v>
      </c>
      <c r="C17" s="366"/>
      <c r="D17" s="65" t="s">
        <v>1904</v>
      </c>
      <c r="E17" s="65" t="s">
        <v>1904</v>
      </c>
      <c r="F17" s="65" t="s">
        <v>1904</v>
      </c>
      <c r="G17" s="367"/>
      <c r="H17" s="366"/>
      <c r="I17" s="65"/>
    </row>
    <row r="18" spans="1:10" ht="18" customHeight="1">
      <c r="A18" s="63">
        <v>4</v>
      </c>
      <c r="B18" s="365" t="s">
        <v>86</v>
      </c>
      <c r="C18" s="366"/>
      <c r="D18" s="65" t="s">
        <v>1904</v>
      </c>
      <c r="E18" s="65" t="s">
        <v>1904</v>
      </c>
      <c r="F18" s="65" t="s">
        <v>1904</v>
      </c>
      <c r="G18" s="367"/>
      <c r="H18" s="366"/>
      <c r="I18" s="65"/>
    </row>
    <row r="19" spans="1:10" ht="18" customHeight="1">
      <c r="A19" s="63">
        <v>5</v>
      </c>
      <c r="B19" s="365" t="s">
        <v>89</v>
      </c>
      <c r="C19" s="366"/>
      <c r="D19" s="65" t="s">
        <v>1904</v>
      </c>
      <c r="E19" s="65" t="s">
        <v>1904</v>
      </c>
      <c r="F19" s="65" t="s">
        <v>1904</v>
      </c>
      <c r="G19" s="367"/>
      <c r="H19" s="366"/>
      <c r="I19" s="65"/>
    </row>
    <row r="20" spans="1:10" ht="18" customHeight="1">
      <c r="A20" s="63">
        <v>6</v>
      </c>
      <c r="B20" s="365" t="s">
        <v>88</v>
      </c>
      <c r="C20" s="366"/>
      <c r="D20" s="65" t="s">
        <v>1904</v>
      </c>
      <c r="E20" s="65" t="s">
        <v>1904</v>
      </c>
      <c r="F20" s="65" t="s">
        <v>1904</v>
      </c>
      <c r="G20" s="367"/>
      <c r="H20" s="366"/>
      <c r="I20" s="65"/>
    </row>
    <row r="21" spans="1:10" ht="18" customHeight="1">
      <c r="A21" s="63">
        <v>7</v>
      </c>
      <c r="B21" s="365" t="s">
        <v>1921</v>
      </c>
      <c r="C21" s="366"/>
      <c r="D21" s="65" t="s">
        <v>1904</v>
      </c>
      <c r="E21" s="65" t="s">
        <v>1904</v>
      </c>
      <c r="F21" s="65" t="s">
        <v>1904</v>
      </c>
      <c r="G21" s="367"/>
      <c r="H21" s="366"/>
      <c r="I21" s="65"/>
    </row>
    <row r="22" spans="1:10" ht="18" customHeight="1">
      <c r="A22" s="63" t="s">
        <v>1922</v>
      </c>
      <c r="B22" s="365" t="s">
        <v>1923</v>
      </c>
      <c r="C22" s="366"/>
      <c r="D22" s="65">
        <v>6481747.1500000004</v>
      </c>
      <c r="E22" s="65" t="s">
        <v>1904</v>
      </c>
      <c r="F22" s="65">
        <v>1774801.67</v>
      </c>
      <c r="G22" s="367"/>
      <c r="H22" s="366"/>
      <c r="I22" s="65">
        <f>I5+I7+I11+I14</f>
        <v>8256548.8200000003</v>
      </c>
      <c r="J22" s="67"/>
    </row>
  </sheetData>
  <mergeCells count="43">
    <mergeCell ref="B22:C22"/>
    <mergeCell ref="G22:H22"/>
    <mergeCell ref="B19:C19"/>
    <mergeCell ref="G19:H19"/>
    <mergeCell ref="B20:C20"/>
    <mergeCell ref="G20:H20"/>
    <mergeCell ref="B21:C21"/>
    <mergeCell ref="G21:H21"/>
    <mergeCell ref="B16:C16"/>
    <mergeCell ref="G16:H16"/>
    <mergeCell ref="B17:C17"/>
    <mergeCell ref="G17:H17"/>
    <mergeCell ref="B18:C18"/>
    <mergeCell ref="G18:H18"/>
    <mergeCell ref="B13:C13"/>
    <mergeCell ref="G13:H13"/>
    <mergeCell ref="B14:C14"/>
    <mergeCell ref="G14:H14"/>
    <mergeCell ref="B15:C15"/>
    <mergeCell ref="G15:H15"/>
    <mergeCell ref="B10:C10"/>
    <mergeCell ref="G10:H10"/>
    <mergeCell ref="B11:C11"/>
    <mergeCell ref="G11:H11"/>
    <mergeCell ref="B12:C12"/>
    <mergeCell ref="G12:H12"/>
    <mergeCell ref="B7:C7"/>
    <mergeCell ref="G7:H7"/>
    <mergeCell ref="B8:C8"/>
    <mergeCell ref="G8:H8"/>
    <mergeCell ref="B9:C9"/>
    <mergeCell ref="G9:H9"/>
    <mergeCell ref="B4:C4"/>
    <mergeCell ref="G4:H4"/>
    <mergeCell ref="B5:C5"/>
    <mergeCell ref="G5:H5"/>
    <mergeCell ref="B6:C6"/>
    <mergeCell ref="G6:H6"/>
    <mergeCell ref="A1:I1"/>
    <mergeCell ref="A2:I2"/>
    <mergeCell ref="A3:B3"/>
    <mergeCell ref="C3:G3"/>
    <mergeCell ref="H3:I3"/>
  </mergeCells>
  <phoneticPr fontId="59" type="noConversion"/>
  <pageMargins left="0.75" right="0.75" top="1" bottom="1" header="0.5" footer="0.5"/>
  <pageSetup paperSize="9" scale="98"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水保工程招标控制价明细表"/>
  <dimension ref="A1:H118"/>
  <sheetViews>
    <sheetView view="pageBreakPreview" zoomScaleNormal="100" workbookViewId="0">
      <selection activeCell="H5" sqref="H5"/>
    </sheetView>
  </sheetViews>
  <sheetFormatPr defaultColWidth="14" defaultRowHeight="18" customHeight="1"/>
  <cols>
    <col min="1" max="1" width="6.7265625" customWidth="1"/>
    <col min="2" max="2" width="7.7265625" customWidth="1"/>
    <col min="3" max="3" width="18.7265625" customWidth="1"/>
    <col min="4" max="4" width="5.7265625" customWidth="1"/>
    <col min="5" max="5" width="12.7265625" customWidth="1"/>
    <col min="6" max="6" width="10.7265625" customWidth="1"/>
    <col min="7" max="7" width="12.7265625" customWidth="1"/>
    <col min="8" max="8" width="16.26953125" customWidth="1"/>
  </cols>
  <sheetData>
    <row r="1" spans="1:8" ht="18" customHeight="1">
      <c r="A1" s="360" t="s">
        <v>1904</v>
      </c>
      <c r="B1" s="361"/>
      <c r="C1" s="361"/>
      <c r="D1" s="361"/>
      <c r="E1" s="361"/>
      <c r="F1" s="361"/>
      <c r="G1" s="361"/>
      <c r="H1" s="361"/>
    </row>
    <row r="2" spans="1:8" ht="24" customHeight="1">
      <c r="A2" s="360" t="s">
        <v>1924</v>
      </c>
      <c r="B2" s="361"/>
      <c r="C2" s="361"/>
      <c r="D2" s="361"/>
      <c r="E2" s="361"/>
      <c r="F2" s="361"/>
      <c r="G2" s="361"/>
      <c r="H2" s="361"/>
    </row>
    <row r="3" spans="1:8" ht="18" customHeight="1">
      <c r="A3" s="362" t="s">
        <v>30</v>
      </c>
      <c r="B3" s="361"/>
      <c r="C3" s="362" t="s">
        <v>1906</v>
      </c>
      <c r="D3" s="361"/>
      <c r="E3" s="361"/>
      <c r="F3" s="361"/>
      <c r="G3" s="361"/>
      <c r="H3" s="361"/>
    </row>
    <row r="4" spans="1:8" ht="18" customHeight="1">
      <c r="A4" s="62" t="s">
        <v>2</v>
      </c>
      <c r="B4" s="364" t="s">
        <v>32</v>
      </c>
      <c r="C4" s="277"/>
      <c r="D4" s="62" t="s">
        <v>99</v>
      </c>
      <c r="E4" s="62" t="s">
        <v>100</v>
      </c>
      <c r="F4" s="62" t="s">
        <v>101</v>
      </c>
      <c r="G4" s="62" t="s">
        <v>36</v>
      </c>
      <c r="H4" s="62" t="s">
        <v>5</v>
      </c>
    </row>
    <row r="5" spans="1:8" ht="18" customHeight="1">
      <c r="A5" s="63" t="s">
        <v>1904</v>
      </c>
      <c r="B5" s="365" t="s">
        <v>1911</v>
      </c>
      <c r="C5" s="366"/>
      <c r="D5" s="63" t="s">
        <v>1904</v>
      </c>
      <c r="E5" s="64" t="s">
        <v>1904</v>
      </c>
      <c r="F5" s="65" t="s">
        <v>1904</v>
      </c>
      <c r="G5" s="65">
        <v>652632.67000000004</v>
      </c>
      <c r="H5" s="63"/>
    </row>
    <row r="6" spans="1:8" ht="18" customHeight="1">
      <c r="A6" s="63" t="s">
        <v>1904</v>
      </c>
      <c r="B6" s="365" t="s">
        <v>1912</v>
      </c>
      <c r="C6" s="366"/>
      <c r="D6" s="63" t="s">
        <v>1904</v>
      </c>
      <c r="E6" s="64" t="s">
        <v>1904</v>
      </c>
      <c r="F6" s="65" t="s">
        <v>1904</v>
      </c>
      <c r="G6" s="65">
        <v>652632.67000000004</v>
      </c>
      <c r="H6" s="63"/>
    </row>
    <row r="7" spans="1:8" ht="18" customHeight="1">
      <c r="A7" s="63" t="s">
        <v>1904</v>
      </c>
      <c r="B7" s="365" t="s">
        <v>1925</v>
      </c>
      <c r="C7" s="366"/>
      <c r="D7" s="63" t="s">
        <v>1904</v>
      </c>
      <c r="E7" s="64" t="s">
        <v>1904</v>
      </c>
      <c r="F7" s="65" t="s">
        <v>1904</v>
      </c>
      <c r="G7" s="65">
        <v>75800</v>
      </c>
      <c r="H7" s="63"/>
    </row>
    <row r="8" spans="1:8" ht="18" customHeight="1">
      <c r="A8" s="63">
        <v>1</v>
      </c>
      <c r="B8" s="365" t="s">
        <v>1926</v>
      </c>
      <c r="C8" s="366"/>
      <c r="D8" s="63" t="s">
        <v>122</v>
      </c>
      <c r="E8" s="64">
        <v>10000</v>
      </c>
      <c r="F8" s="65">
        <v>1.52</v>
      </c>
      <c r="G8" s="65">
        <v>15200</v>
      </c>
      <c r="H8" s="63"/>
    </row>
    <row r="9" spans="1:8" ht="18" customHeight="1">
      <c r="A9" s="63">
        <v>2</v>
      </c>
      <c r="B9" s="365" t="s">
        <v>1927</v>
      </c>
      <c r="C9" s="366"/>
      <c r="D9" s="63" t="s">
        <v>104</v>
      </c>
      <c r="E9" s="64">
        <v>8000</v>
      </c>
      <c r="F9" s="65">
        <v>6.25</v>
      </c>
      <c r="G9" s="65">
        <v>50000</v>
      </c>
      <c r="H9" s="63"/>
    </row>
    <row r="10" spans="1:8" ht="18" customHeight="1">
      <c r="A10" s="63">
        <v>3</v>
      </c>
      <c r="B10" s="365" t="s">
        <v>1928</v>
      </c>
      <c r="C10" s="366"/>
      <c r="D10" s="63" t="s">
        <v>122</v>
      </c>
      <c r="E10" s="64">
        <v>10000</v>
      </c>
      <c r="F10" s="65">
        <v>1.06</v>
      </c>
      <c r="G10" s="65">
        <v>10600</v>
      </c>
      <c r="H10" s="63"/>
    </row>
    <row r="11" spans="1:8" ht="18" customHeight="1">
      <c r="A11" s="63" t="s">
        <v>1904</v>
      </c>
      <c r="B11" s="365" t="s">
        <v>1929</v>
      </c>
      <c r="C11" s="366"/>
      <c r="D11" s="63" t="s">
        <v>1904</v>
      </c>
      <c r="E11" s="64" t="s">
        <v>1904</v>
      </c>
      <c r="F11" s="65" t="s">
        <v>1904</v>
      </c>
      <c r="G11" s="65">
        <v>489435.33</v>
      </c>
      <c r="H11" s="63"/>
    </row>
    <row r="12" spans="1:8" ht="18" customHeight="1">
      <c r="A12" s="63">
        <v>1</v>
      </c>
      <c r="B12" s="365" t="s">
        <v>1930</v>
      </c>
      <c r="C12" s="366"/>
      <c r="D12" s="63" t="s">
        <v>122</v>
      </c>
      <c r="E12" s="64">
        <v>96666.667000000001</v>
      </c>
      <c r="F12" s="65">
        <v>1.52</v>
      </c>
      <c r="G12" s="65">
        <v>146933.32999999999</v>
      </c>
      <c r="H12" s="63"/>
    </row>
    <row r="13" spans="1:8" ht="18" customHeight="1">
      <c r="A13" s="63">
        <v>2</v>
      </c>
      <c r="B13" s="365" t="s">
        <v>1931</v>
      </c>
      <c r="C13" s="366"/>
      <c r="D13" s="63" t="s">
        <v>104</v>
      </c>
      <c r="E13" s="64">
        <v>38400</v>
      </c>
      <c r="F13" s="65">
        <v>6.25</v>
      </c>
      <c r="G13" s="65">
        <v>240000</v>
      </c>
      <c r="H13" s="63"/>
    </row>
    <row r="14" spans="1:8" ht="18" customHeight="1">
      <c r="A14" s="63">
        <v>3</v>
      </c>
      <c r="B14" s="365" t="s">
        <v>1928</v>
      </c>
      <c r="C14" s="366"/>
      <c r="D14" s="63" t="s">
        <v>122</v>
      </c>
      <c r="E14" s="64">
        <v>96700</v>
      </c>
      <c r="F14" s="65">
        <v>1.06</v>
      </c>
      <c r="G14" s="65">
        <v>102502</v>
      </c>
      <c r="H14" s="63"/>
    </row>
    <row r="15" spans="1:8" ht="18" customHeight="1">
      <c r="A15" s="63" t="s">
        <v>1904</v>
      </c>
      <c r="B15" s="365" t="s">
        <v>1932</v>
      </c>
      <c r="C15" s="366"/>
      <c r="D15" s="63" t="s">
        <v>1904</v>
      </c>
      <c r="E15" s="64" t="s">
        <v>1904</v>
      </c>
      <c r="F15" s="65" t="s">
        <v>1904</v>
      </c>
      <c r="G15" s="65">
        <v>81494.67</v>
      </c>
      <c r="H15" s="63"/>
    </row>
    <row r="16" spans="1:8" ht="18" customHeight="1">
      <c r="A16" s="63">
        <v>1</v>
      </c>
      <c r="B16" s="365" t="s">
        <v>1930</v>
      </c>
      <c r="C16" s="366"/>
      <c r="D16" s="63" t="s">
        <v>122</v>
      </c>
      <c r="E16" s="64">
        <v>24333.332999999999</v>
      </c>
      <c r="F16" s="65">
        <v>1.52</v>
      </c>
      <c r="G16" s="65">
        <v>36986.67</v>
      </c>
      <c r="H16" s="63"/>
    </row>
    <row r="17" spans="1:8" ht="18" customHeight="1">
      <c r="A17" s="63">
        <v>2</v>
      </c>
      <c r="B17" s="365" t="s">
        <v>1931</v>
      </c>
      <c r="C17" s="366"/>
      <c r="D17" s="63" t="s">
        <v>104</v>
      </c>
      <c r="E17" s="64">
        <v>3000</v>
      </c>
      <c r="F17" s="65">
        <v>6.25</v>
      </c>
      <c r="G17" s="65">
        <v>18750</v>
      </c>
      <c r="H17" s="63"/>
    </row>
    <row r="18" spans="1:8" ht="18" customHeight="1">
      <c r="A18" s="63">
        <v>3</v>
      </c>
      <c r="B18" s="365" t="s">
        <v>1928</v>
      </c>
      <c r="C18" s="366"/>
      <c r="D18" s="63" t="s">
        <v>122</v>
      </c>
      <c r="E18" s="64">
        <v>24300</v>
      </c>
      <c r="F18" s="65">
        <v>1.06</v>
      </c>
      <c r="G18" s="65">
        <v>25758</v>
      </c>
      <c r="H18" s="63"/>
    </row>
    <row r="19" spans="1:8" ht="18" customHeight="1">
      <c r="A19" s="63" t="s">
        <v>1904</v>
      </c>
      <c r="B19" s="365" t="s">
        <v>1933</v>
      </c>
      <c r="C19" s="366"/>
      <c r="D19" s="63" t="s">
        <v>1904</v>
      </c>
      <c r="E19" s="64" t="s">
        <v>1904</v>
      </c>
      <c r="F19" s="65" t="s">
        <v>1904</v>
      </c>
      <c r="G19" s="65">
        <v>5902.67</v>
      </c>
      <c r="H19" s="63"/>
    </row>
    <row r="20" spans="1:8" ht="18" customHeight="1">
      <c r="A20" s="63">
        <v>1</v>
      </c>
      <c r="B20" s="365" t="s">
        <v>1930</v>
      </c>
      <c r="C20" s="366"/>
      <c r="D20" s="63" t="s">
        <v>122</v>
      </c>
      <c r="E20" s="64">
        <v>3883.3330000000001</v>
      </c>
      <c r="F20" s="65">
        <v>1.52</v>
      </c>
      <c r="G20" s="65">
        <v>5902.67</v>
      </c>
      <c r="H20" s="63"/>
    </row>
    <row r="21" spans="1:8" ht="18" customHeight="1">
      <c r="A21" s="63">
        <v>2</v>
      </c>
      <c r="B21" s="365" t="s">
        <v>1931</v>
      </c>
      <c r="C21" s="366"/>
      <c r="D21" s="63" t="s">
        <v>104</v>
      </c>
      <c r="E21" s="64" t="s">
        <v>1904</v>
      </c>
      <c r="F21" s="65" t="s">
        <v>1904</v>
      </c>
      <c r="G21" s="65" t="s">
        <v>1904</v>
      </c>
      <c r="H21" s="63"/>
    </row>
    <row r="22" spans="1:8" ht="18" customHeight="1">
      <c r="A22" s="63">
        <v>3</v>
      </c>
      <c r="B22" s="365" t="s">
        <v>1928</v>
      </c>
      <c r="C22" s="366"/>
      <c r="D22" s="63" t="s">
        <v>122</v>
      </c>
      <c r="E22" s="64" t="s">
        <v>1904</v>
      </c>
      <c r="F22" s="65" t="s">
        <v>1904</v>
      </c>
      <c r="G22" s="65" t="s">
        <v>1904</v>
      </c>
      <c r="H22" s="63"/>
    </row>
    <row r="23" spans="1:8" ht="18" customHeight="1">
      <c r="A23" s="63" t="s">
        <v>1904</v>
      </c>
      <c r="B23" s="365" t="s">
        <v>1913</v>
      </c>
      <c r="C23" s="366"/>
      <c r="D23" s="63" t="s">
        <v>1904</v>
      </c>
      <c r="E23" s="64" t="s">
        <v>1904</v>
      </c>
      <c r="F23" s="65" t="s">
        <v>1904</v>
      </c>
      <c r="G23" s="65">
        <v>1774801.67</v>
      </c>
      <c r="H23" s="63"/>
    </row>
    <row r="24" spans="1:8" ht="18" customHeight="1">
      <c r="A24" s="63" t="s">
        <v>1904</v>
      </c>
      <c r="B24" s="365" t="s">
        <v>1914</v>
      </c>
      <c r="C24" s="366"/>
      <c r="D24" s="63" t="s">
        <v>1904</v>
      </c>
      <c r="E24" s="64" t="s">
        <v>1904</v>
      </c>
      <c r="F24" s="65" t="s">
        <v>1904</v>
      </c>
      <c r="G24" s="65">
        <v>1774801.67</v>
      </c>
      <c r="H24" s="63"/>
    </row>
    <row r="25" spans="1:8" ht="18" customHeight="1">
      <c r="A25" s="63" t="s">
        <v>1904</v>
      </c>
      <c r="B25" s="365" t="s">
        <v>1925</v>
      </c>
      <c r="C25" s="366"/>
      <c r="D25" s="63" t="s">
        <v>1904</v>
      </c>
      <c r="E25" s="64" t="s">
        <v>1904</v>
      </c>
      <c r="F25" s="65" t="s">
        <v>1904</v>
      </c>
      <c r="G25" s="65" t="s">
        <v>1904</v>
      </c>
      <c r="H25" s="63"/>
    </row>
    <row r="26" spans="1:8" ht="18" customHeight="1">
      <c r="A26" s="63">
        <v>1</v>
      </c>
      <c r="B26" s="365" t="s">
        <v>1934</v>
      </c>
      <c r="C26" s="366"/>
      <c r="D26" s="63" t="s">
        <v>122</v>
      </c>
      <c r="E26" s="64" t="s">
        <v>1904</v>
      </c>
      <c r="F26" s="65" t="s">
        <v>1904</v>
      </c>
      <c r="G26" s="65" t="s">
        <v>1904</v>
      </c>
      <c r="H26" s="63"/>
    </row>
    <row r="27" spans="1:8" ht="18" customHeight="1">
      <c r="A27" s="63">
        <v>2</v>
      </c>
      <c r="B27" s="365" t="s">
        <v>1935</v>
      </c>
      <c r="C27" s="366"/>
      <c r="D27" s="63" t="s">
        <v>1936</v>
      </c>
      <c r="E27" s="64" t="s">
        <v>1904</v>
      </c>
      <c r="F27" s="65" t="s">
        <v>1904</v>
      </c>
      <c r="G27" s="65" t="s">
        <v>1904</v>
      </c>
      <c r="H27" s="63"/>
    </row>
    <row r="28" spans="1:8" ht="18" customHeight="1">
      <c r="A28" s="63">
        <v>3</v>
      </c>
      <c r="B28" s="365" t="s">
        <v>1937</v>
      </c>
      <c r="C28" s="366"/>
      <c r="D28" s="63" t="s">
        <v>1936</v>
      </c>
      <c r="E28" s="64" t="s">
        <v>1904</v>
      </c>
      <c r="F28" s="65" t="s">
        <v>1904</v>
      </c>
      <c r="G28" s="65" t="s">
        <v>1904</v>
      </c>
      <c r="H28" s="63"/>
    </row>
    <row r="29" spans="1:8" ht="18" customHeight="1">
      <c r="A29" s="63" t="s">
        <v>1904</v>
      </c>
      <c r="B29" s="365" t="s">
        <v>1929</v>
      </c>
      <c r="C29" s="366"/>
      <c r="D29" s="63" t="s">
        <v>1904</v>
      </c>
      <c r="E29" s="64" t="s">
        <v>1904</v>
      </c>
      <c r="F29" s="65" t="s">
        <v>1904</v>
      </c>
      <c r="G29" s="65">
        <v>1715813.49</v>
      </c>
      <c r="H29" s="63"/>
    </row>
    <row r="30" spans="1:8" ht="18" customHeight="1">
      <c r="A30" s="63">
        <v>1</v>
      </c>
      <c r="B30" s="365" t="s">
        <v>1938</v>
      </c>
      <c r="C30" s="366"/>
      <c r="D30" s="63" t="s">
        <v>122</v>
      </c>
      <c r="E30" s="64">
        <v>96700</v>
      </c>
      <c r="F30" s="65">
        <v>1.06</v>
      </c>
      <c r="G30" s="65">
        <v>102502</v>
      </c>
      <c r="H30" s="63"/>
    </row>
    <row r="31" spans="1:8" ht="18" customHeight="1">
      <c r="A31" s="63">
        <v>2</v>
      </c>
      <c r="B31" s="365" t="s">
        <v>1939</v>
      </c>
      <c r="C31" s="366"/>
      <c r="D31" s="63" t="s">
        <v>1936</v>
      </c>
      <c r="E31" s="64">
        <v>10835</v>
      </c>
      <c r="F31" s="65">
        <v>74.13</v>
      </c>
      <c r="G31" s="65">
        <v>803198.55</v>
      </c>
      <c r="H31" s="63"/>
    </row>
    <row r="32" spans="1:8" ht="18" customHeight="1">
      <c r="A32" s="63">
        <v>3</v>
      </c>
      <c r="B32" s="365" t="s">
        <v>1940</v>
      </c>
      <c r="C32" s="366"/>
      <c r="D32" s="63" t="s">
        <v>1936</v>
      </c>
      <c r="E32" s="64">
        <v>4638</v>
      </c>
      <c r="F32" s="65">
        <v>74.13</v>
      </c>
      <c r="G32" s="65">
        <v>343814.94</v>
      </c>
      <c r="H32" s="63"/>
    </row>
    <row r="33" spans="1:8" ht="18" customHeight="1">
      <c r="A33" s="63">
        <v>4</v>
      </c>
      <c r="B33" s="365" t="s">
        <v>1941</v>
      </c>
      <c r="C33" s="366"/>
      <c r="D33" s="63" t="s">
        <v>122</v>
      </c>
      <c r="E33" s="64">
        <v>38300</v>
      </c>
      <c r="F33" s="65">
        <v>4.0599999999999996</v>
      </c>
      <c r="G33" s="65">
        <v>155498</v>
      </c>
      <c r="H33" s="63"/>
    </row>
    <row r="34" spans="1:8" ht="18" customHeight="1">
      <c r="A34" s="63">
        <v>5</v>
      </c>
      <c r="B34" s="365" t="s">
        <v>1942</v>
      </c>
      <c r="C34" s="366"/>
      <c r="D34" s="63" t="s">
        <v>122</v>
      </c>
      <c r="E34" s="64">
        <v>20000</v>
      </c>
      <c r="F34" s="65">
        <v>8.4</v>
      </c>
      <c r="G34" s="65">
        <v>168000</v>
      </c>
      <c r="H34" s="63"/>
    </row>
    <row r="35" spans="1:8" ht="18" customHeight="1">
      <c r="A35" s="368" t="s">
        <v>1904</v>
      </c>
      <c r="B35" s="361"/>
      <c r="C35" s="361"/>
      <c r="D35" s="361"/>
      <c r="E35" s="361"/>
      <c r="F35" s="361"/>
      <c r="G35" s="361"/>
      <c r="H35" s="361"/>
    </row>
    <row r="36" spans="1:8" ht="18" customHeight="1">
      <c r="A36" s="360" t="s">
        <v>1904</v>
      </c>
      <c r="B36" s="361"/>
      <c r="C36" s="361"/>
      <c r="D36" s="361"/>
      <c r="E36" s="361"/>
      <c r="F36" s="361"/>
      <c r="G36" s="361"/>
      <c r="H36" s="361"/>
    </row>
    <row r="37" spans="1:8" ht="18" customHeight="1">
      <c r="A37" s="360" t="s">
        <v>1924</v>
      </c>
      <c r="B37" s="361"/>
      <c r="C37" s="361"/>
      <c r="D37" s="361"/>
      <c r="E37" s="361"/>
      <c r="F37" s="361"/>
      <c r="G37" s="361"/>
      <c r="H37" s="361"/>
    </row>
    <row r="38" spans="1:8" ht="18" customHeight="1">
      <c r="A38" s="362" t="s">
        <v>30</v>
      </c>
      <c r="B38" s="361"/>
      <c r="C38" s="362" t="s">
        <v>1906</v>
      </c>
      <c r="D38" s="361"/>
      <c r="E38" s="361"/>
      <c r="F38" s="361"/>
      <c r="G38" s="361"/>
      <c r="H38" s="361"/>
    </row>
    <row r="39" spans="1:8" ht="18" customHeight="1">
      <c r="A39" s="62" t="s">
        <v>2</v>
      </c>
      <c r="B39" s="364" t="s">
        <v>32</v>
      </c>
      <c r="C39" s="277"/>
      <c r="D39" s="62" t="s">
        <v>99</v>
      </c>
      <c r="E39" s="62" t="s">
        <v>100</v>
      </c>
      <c r="F39" s="62" t="s">
        <v>101</v>
      </c>
      <c r="G39" s="62" t="s">
        <v>36</v>
      </c>
      <c r="H39" s="62" t="s">
        <v>5</v>
      </c>
    </row>
    <row r="40" spans="1:8" ht="18" customHeight="1">
      <c r="A40" s="63">
        <v>6</v>
      </c>
      <c r="B40" s="365" t="s">
        <v>1943</v>
      </c>
      <c r="C40" s="366"/>
      <c r="D40" s="63" t="s">
        <v>122</v>
      </c>
      <c r="E40" s="64">
        <v>17000</v>
      </c>
      <c r="F40" s="65">
        <v>8.4</v>
      </c>
      <c r="G40" s="65">
        <v>142800</v>
      </c>
      <c r="H40" s="63"/>
    </row>
    <row r="41" spans="1:8" ht="18" customHeight="1">
      <c r="A41" s="63" t="s">
        <v>1904</v>
      </c>
      <c r="B41" s="365" t="s">
        <v>1932</v>
      </c>
      <c r="C41" s="366"/>
      <c r="D41" s="63" t="s">
        <v>1904</v>
      </c>
      <c r="E41" s="64" t="s">
        <v>1904</v>
      </c>
      <c r="F41" s="65" t="s">
        <v>1904</v>
      </c>
      <c r="G41" s="65">
        <v>12720</v>
      </c>
      <c r="H41" s="63"/>
    </row>
    <row r="42" spans="1:8" ht="18" customHeight="1">
      <c r="A42" s="63">
        <v>1</v>
      </c>
      <c r="B42" s="365" t="s">
        <v>1938</v>
      </c>
      <c r="C42" s="366"/>
      <c r="D42" s="63" t="s">
        <v>122</v>
      </c>
      <c r="E42" s="64">
        <v>12000</v>
      </c>
      <c r="F42" s="65">
        <v>1.06</v>
      </c>
      <c r="G42" s="65">
        <v>12720</v>
      </c>
      <c r="H42" s="63"/>
    </row>
    <row r="43" spans="1:8" ht="18" customHeight="1">
      <c r="A43" s="63" t="s">
        <v>1904</v>
      </c>
      <c r="B43" s="365" t="s">
        <v>1944</v>
      </c>
      <c r="C43" s="366"/>
      <c r="D43" s="63" t="s">
        <v>1904</v>
      </c>
      <c r="E43" s="64" t="s">
        <v>1904</v>
      </c>
      <c r="F43" s="65" t="s">
        <v>1904</v>
      </c>
      <c r="G43" s="65" t="s">
        <v>1904</v>
      </c>
      <c r="H43" s="63"/>
    </row>
    <row r="44" spans="1:8" ht="18" customHeight="1">
      <c r="A44" s="63">
        <v>1</v>
      </c>
      <c r="B44" s="365" t="s">
        <v>1935</v>
      </c>
      <c r="C44" s="366"/>
      <c r="D44" s="63" t="s">
        <v>1936</v>
      </c>
      <c r="E44" s="64" t="s">
        <v>1904</v>
      </c>
      <c r="F44" s="65" t="s">
        <v>1904</v>
      </c>
      <c r="G44" s="65" t="s">
        <v>1904</v>
      </c>
      <c r="H44" s="63"/>
    </row>
    <row r="45" spans="1:8" ht="18" customHeight="1">
      <c r="A45" s="63">
        <v>2</v>
      </c>
      <c r="B45" s="365" t="s">
        <v>1945</v>
      </c>
      <c r="C45" s="366"/>
      <c r="D45" s="63" t="s">
        <v>122</v>
      </c>
      <c r="E45" s="64" t="s">
        <v>1904</v>
      </c>
      <c r="F45" s="65" t="s">
        <v>1904</v>
      </c>
      <c r="G45" s="65" t="s">
        <v>1904</v>
      </c>
      <c r="H45" s="63"/>
    </row>
    <row r="46" spans="1:8" ht="18" customHeight="1">
      <c r="A46" s="63">
        <v>3</v>
      </c>
      <c r="B46" s="365" t="s">
        <v>1946</v>
      </c>
      <c r="C46" s="366"/>
      <c r="D46" s="63" t="s">
        <v>122</v>
      </c>
      <c r="E46" s="64" t="s">
        <v>1904</v>
      </c>
      <c r="F46" s="65" t="s">
        <v>1904</v>
      </c>
      <c r="G46" s="65" t="s">
        <v>1904</v>
      </c>
      <c r="H46" s="63"/>
    </row>
    <row r="47" spans="1:8" ht="18" customHeight="1">
      <c r="A47" s="63" t="s">
        <v>1904</v>
      </c>
      <c r="B47" s="365" t="s">
        <v>1947</v>
      </c>
      <c r="C47" s="366"/>
      <c r="D47" s="63" t="s">
        <v>1904</v>
      </c>
      <c r="E47" s="64" t="s">
        <v>1904</v>
      </c>
      <c r="F47" s="65" t="s">
        <v>1904</v>
      </c>
      <c r="G47" s="65">
        <v>46268.18</v>
      </c>
      <c r="H47" s="63"/>
    </row>
    <row r="48" spans="1:8" ht="18" customHeight="1">
      <c r="A48" s="63">
        <v>1</v>
      </c>
      <c r="B48" s="365" t="s">
        <v>1935</v>
      </c>
      <c r="C48" s="366"/>
      <c r="D48" s="63" t="s">
        <v>1936</v>
      </c>
      <c r="E48" s="64">
        <v>186</v>
      </c>
      <c r="F48" s="65">
        <v>74.13</v>
      </c>
      <c r="G48" s="65">
        <v>13788.18</v>
      </c>
      <c r="H48" s="63"/>
    </row>
    <row r="49" spans="1:8" ht="18" customHeight="1">
      <c r="A49" s="63">
        <v>2</v>
      </c>
      <c r="B49" s="365" t="s">
        <v>1945</v>
      </c>
      <c r="C49" s="366"/>
      <c r="D49" s="63" t="s">
        <v>122</v>
      </c>
      <c r="E49" s="64">
        <v>8000</v>
      </c>
      <c r="F49" s="65">
        <v>4.0599999999999996</v>
      </c>
      <c r="G49" s="65">
        <v>32480</v>
      </c>
      <c r="H49" s="63"/>
    </row>
    <row r="50" spans="1:8" ht="18" customHeight="1">
      <c r="A50" s="63" t="s">
        <v>1904</v>
      </c>
      <c r="B50" s="365" t="s">
        <v>1915</v>
      </c>
      <c r="C50" s="366"/>
      <c r="D50" s="63" t="s">
        <v>1904</v>
      </c>
      <c r="E50" s="64" t="s">
        <v>1904</v>
      </c>
      <c r="F50" s="65" t="s">
        <v>1904</v>
      </c>
      <c r="G50" s="65" t="s">
        <v>1904</v>
      </c>
      <c r="H50" s="63"/>
    </row>
    <row r="51" spans="1:8" ht="18" customHeight="1">
      <c r="A51" s="63" t="s">
        <v>1904</v>
      </c>
      <c r="B51" s="365" t="s">
        <v>1916</v>
      </c>
      <c r="C51" s="366"/>
      <c r="D51" s="63" t="s">
        <v>1904</v>
      </c>
      <c r="E51" s="64" t="s">
        <v>1904</v>
      </c>
      <c r="F51" s="65" t="s">
        <v>1904</v>
      </c>
      <c r="G51" s="65" t="s">
        <v>1904</v>
      </c>
      <c r="H51" s="63"/>
    </row>
    <row r="52" spans="1:8" ht="18" customHeight="1">
      <c r="A52" s="63" t="s">
        <v>1904</v>
      </c>
      <c r="B52" s="365" t="s">
        <v>1948</v>
      </c>
      <c r="C52" s="366"/>
      <c r="D52" s="63" t="s">
        <v>1904</v>
      </c>
      <c r="E52" s="64" t="s">
        <v>1904</v>
      </c>
      <c r="F52" s="65" t="s">
        <v>1904</v>
      </c>
      <c r="G52" s="65" t="s">
        <v>1904</v>
      </c>
      <c r="H52" s="63"/>
    </row>
    <row r="53" spans="1:8" ht="18" customHeight="1">
      <c r="A53" s="63">
        <v>1</v>
      </c>
      <c r="B53" s="365" t="s">
        <v>1949</v>
      </c>
      <c r="C53" s="366"/>
      <c r="D53" s="63" t="s">
        <v>311</v>
      </c>
      <c r="E53" s="64">
        <v>1</v>
      </c>
      <c r="F53" s="65" t="s">
        <v>1904</v>
      </c>
      <c r="G53" s="65" t="s">
        <v>1904</v>
      </c>
      <c r="H53" s="63"/>
    </row>
    <row r="54" spans="1:8" ht="18" customHeight="1">
      <c r="A54" s="63" t="s">
        <v>1904</v>
      </c>
      <c r="B54" s="365" t="s">
        <v>1917</v>
      </c>
      <c r="C54" s="366"/>
      <c r="D54" s="63" t="s">
        <v>1904</v>
      </c>
      <c r="E54" s="64" t="s">
        <v>1904</v>
      </c>
      <c r="F54" s="65" t="s">
        <v>1904</v>
      </c>
      <c r="G54" s="65">
        <v>5792702.96</v>
      </c>
      <c r="H54" s="63"/>
    </row>
    <row r="55" spans="1:8" ht="18" customHeight="1">
      <c r="A55" s="63" t="s">
        <v>1904</v>
      </c>
      <c r="B55" s="365" t="s">
        <v>1918</v>
      </c>
      <c r="C55" s="366"/>
      <c r="D55" s="63" t="s">
        <v>1904</v>
      </c>
      <c r="E55" s="64" t="s">
        <v>1904</v>
      </c>
      <c r="F55" s="65" t="s">
        <v>1904</v>
      </c>
      <c r="G55" s="65">
        <v>5792702.96</v>
      </c>
      <c r="H55" s="63"/>
    </row>
    <row r="56" spans="1:8" ht="18" customHeight="1">
      <c r="A56" s="63" t="s">
        <v>1904</v>
      </c>
      <c r="B56" s="365" t="s">
        <v>1925</v>
      </c>
      <c r="C56" s="366"/>
      <c r="D56" s="63" t="s">
        <v>1904</v>
      </c>
      <c r="E56" s="64" t="s">
        <v>1904</v>
      </c>
      <c r="F56" s="65" t="s">
        <v>1904</v>
      </c>
      <c r="G56" s="65">
        <v>81889.25</v>
      </c>
      <c r="H56" s="63"/>
    </row>
    <row r="57" spans="1:8" ht="18" customHeight="1">
      <c r="A57" s="63">
        <v>1</v>
      </c>
      <c r="B57" s="365" t="s">
        <v>1950</v>
      </c>
      <c r="C57" s="366"/>
      <c r="D57" s="63" t="s">
        <v>122</v>
      </c>
      <c r="E57" s="64">
        <v>16800</v>
      </c>
      <c r="F57" s="65">
        <v>4.6500000000000004</v>
      </c>
      <c r="G57" s="65">
        <v>78120</v>
      </c>
      <c r="H57" s="63"/>
    </row>
    <row r="58" spans="1:8" ht="18" customHeight="1">
      <c r="A58" s="63">
        <v>2</v>
      </c>
      <c r="B58" s="365" t="s">
        <v>1951</v>
      </c>
      <c r="C58" s="366"/>
      <c r="D58" s="63" t="s">
        <v>104</v>
      </c>
      <c r="E58" s="64">
        <v>170.4</v>
      </c>
      <c r="F58" s="65">
        <v>22.12</v>
      </c>
      <c r="G58" s="65">
        <v>3769.25</v>
      </c>
      <c r="H58" s="63"/>
    </row>
    <row r="59" spans="1:8" ht="18" customHeight="1">
      <c r="A59" s="63" t="s">
        <v>1904</v>
      </c>
      <c r="B59" s="365" t="s">
        <v>1952</v>
      </c>
      <c r="C59" s="366"/>
      <c r="D59" s="63" t="s">
        <v>1904</v>
      </c>
      <c r="E59" s="64" t="s">
        <v>1904</v>
      </c>
      <c r="F59" s="65" t="s">
        <v>1904</v>
      </c>
      <c r="G59" s="65">
        <v>3898585.52</v>
      </c>
      <c r="H59" s="63"/>
    </row>
    <row r="60" spans="1:8" ht="18" customHeight="1">
      <c r="A60" s="63">
        <v>1</v>
      </c>
      <c r="B60" s="365" t="s">
        <v>1950</v>
      </c>
      <c r="C60" s="366"/>
      <c r="D60" s="63" t="s">
        <v>122</v>
      </c>
      <c r="E60" s="64">
        <v>58000</v>
      </c>
      <c r="F60" s="65">
        <v>4.6500000000000004</v>
      </c>
      <c r="G60" s="65">
        <v>269700</v>
      </c>
      <c r="H60" s="63"/>
    </row>
    <row r="61" spans="1:8" ht="18" customHeight="1">
      <c r="A61" s="63">
        <v>2</v>
      </c>
      <c r="B61" s="365" t="s">
        <v>1953</v>
      </c>
      <c r="C61" s="366"/>
      <c r="D61" s="63" t="s">
        <v>104</v>
      </c>
      <c r="E61" s="64">
        <v>3690.44</v>
      </c>
      <c r="F61" s="65">
        <v>26.03</v>
      </c>
      <c r="G61" s="65">
        <v>96062.15</v>
      </c>
      <c r="H61" s="63"/>
    </row>
    <row r="62" spans="1:8" ht="18" customHeight="1">
      <c r="A62" s="63">
        <v>3</v>
      </c>
      <c r="B62" s="365" t="s">
        <v>1954</v>
      </c>
      <c r="C62" s="366"/>
      <c r="D62" s="63" t="s">
        <v>104</v>
      </c>
      <c r="E62" s="64">
        <v>2111.64</v>
      </c>
      <c r="F62" s="65">
        <v>605.49</v>
      </c>
      <c r="G62" s="65">
        <v>1278576.8999999999</v>
      </c>
      <c r="H62" s="63"/>
    </row>
    <row r="63" spans="1:8" ht="18" customHeight="1">
      <c r="A63" s="63">
        <v>4</v>
      </c>
      <c r="B63" s="365" t="s">
        <v>1955</v>
      </c>
      <c r="C63" s="366"/>
      <c r="D63" s="63" t="s">
        <v>104</v>
      </c>
      <c r="E63" s="64">
        <v>444.17</v>
      </c>
      <c r="F63" s="65">
        <v>26.03</v>
      </c>
      <c r="G63" s="65">
        <v>11561.75</v>
      </c>
      <c r="H63" s="63"/>
    </row>
    <row r="64" spans="1:8" ht="18" customHeight="1">
      <c r="A64" s="63">
        <v>5</v>
      </c>
      <c r="B64" s="365" t="s">
        <v>1956</v>
      </c>
      <c r="C64" s="366"/>
      <c r="D64" s="63" t="s">
        <v>104</v>
      </c>
      <c r="E64" s="64">
        <v>370.14</v>
      </c>
      <c r="F64" s="65">
        <v>605.49</v>
      </c>
      <c r="G64" s="65">
        <v>224116.07</v>
      </c>
      <c r="H64" s="63"/>
    </row>
    <row r="65" spans="1:8" ht="18" customHeight="1">
      <c r="A65" s="63">
        <v>6</v>
      </c>
      <c r="B65" s="365" t="s">
        <v>1957</v>
      </c>
      <c r="C65" s="366"/>
      <c r="D65" s="63" t="s">
        <v>104</v>
      </c>
      <c r="E65" s="64">
        <v>259.2</v>
      </c>
      <c r="F65" s="65">
        <v>21.82</v>
      </c>
      <c r="G65" s="65">
        <v>5655.74</v>
      </c>
      <c r="H65" s="63"/>
    </row>
    <row r="66" spans="1:8" ht="18" customHeight="1">
      <c r="A66" s="63">
        <v>7</v>
      </c>
      <c r="B66" s="365" t="s">
        <v>1958</v>
      </c>
      <c r="C66" s="366"/>
      <c r="D66" s="63" t="s">
        <v>104</v>
      </c>
      <c r="E66" s="64">
        <v>109.68</v>
      </c>
      <c r="F66" s="65">
        <v>605.49</v>
      </c>
      <c r="G66" s="65">
        <v>66410.14</v>
      </c>
      <c r="H66" s="63"/>
    </row>
    <row r="67" spans="1:8" ht="18" customHeight="1">
      <c r="A67" s="63">
        <v>8</v>
      </c>
      <c r="B67" s="365" t="s">
        <v>1959</v>
      </c>
      <c r="C67" s="366"/>
      <c r="D67" s="63" t="s">
        <v>104</v>
      </c>
      <c r="E67" s="64">
        <v>1445.22</v>
      </c>
      <c r="F67" s="65">
        <v>103.13</v>
      </c>
      <c r="G67" s="65">
        <v>149045.54</v>
      </c>
      <c r="H67" s="63"/>
    </row>
    <row r="68" spans="1:8" ht="18" customHeight="1">
      <c r="A68" s="368" t="s">
        <v>1904</v>
      </c>
      <c r="B68" s="361"/>
      <c r="C68" s="361"/>
      <c r="D68" s="361"/>
      <c r="E68" s="361"/>
      <c r="F68" s="361"/>
      <c r="G68" s="361"/>
      <c r="H68" s="361"/>
    </row>
    <row r="69" spans="1:8" ht="18" customHeight="1">
      <c r="A69" s="360" t="s">
        <v>1904</v>
      </c>
      <c r="B69" s="361"/>
      <c r="C69" s="361"/>
      <c r="D69" s="361"/>
      <c r="E69" s="361"/>
      <c r="F69" s="361"/>
      <c r="G69" s="361"/>
      <c r="H69" s="361"/>
    </row>
    <row r="70" spans="1:8" ht="18" customHeight="1">
      <c r="A70" s="360" t="s">
        <v>1924</v>
      </c>
      <c r="B70" s="361"/>
      <c r="C70" s="361"/>
      <c r="D70" s="361"/>
      <c r="E70" s="361"/>
      <c r="F70" s="361"/>
      <c r="G70" s="361"/>
      <c r="H70" s="361"/>
    </row>
    <row r="71" spans="1:8" ht="18" customHeight="1">
      <c r="A71" s="362" t="s">
        <v>30</v>
      </c>
      <c r="B71" s="361"/>
      <c r="C71" s="362" t="s">
        <v>1906</v>
      </c>
      <c r="D71" s="361"/>
      <c r="E71" s="361"/>
      <c r="F71" s="361"/>
      <c r="G71" s="361"/>
      <c r="H71" s="361"/>
    </row>
    <row r="72" spans="1:8" ht="18" customHeight="1">
      <c r="A72" s="62" t="s">
        <v>2</v>
      </c>
      <c r="B72" s="364" t="s">
        <v>32</v>
      </c>
      <c r="C72" s="277"/>
      <c r="D72" s="62" t="s">
        <v>99</v>
      </c>
      <c r="E72" s="62" t="s">
        <v>100</v>
      </c>
      <c r="F72" s="62" t="s">
        <v>101</v>
      </c>
      <c r="G72" s="62" t="s">
        <v>36</v>
      </c>
      <c r="H72" s="62" t="s">
        <v>5</v>
      </c>
    </row>
    <row r="73" spans="1:8" ht="18" customHeight="1">
      <c r="A73" s="63">
        <v>9</v>
      </c>
      <c r="B73" s="365" t="s">
        <v>1960</v>
      </c>
      <c r="C73" s="366"/>
      <c r="D73" s="63" t="s">
        <v>104</v>
      </c>
      <c r="E73" s="64">
        <v>1445.22</v>
      </c>
      <c r="F73" s="65">
        <v>19.940000000000001</v>
      </c>
      <c r="G73" s="65">
        <v>28817.69</v>
      </c>
      <c r="H73" s="63"/>
    </row>
    <row r="74" spans="1:8" ht="18" customHeight="1">
      <c r="A74" s="63">
        <v>10</v>
      </c>
      <c r="B74" s="365" t="s">
        <v>1961</v>
      </c>
      <c r="C74" s="366"/>
      <c r="D74" s="63" t="s">
        <v>104</v>
      </c>
      <c r="E74" s="64">
        <v>1512</v>
      </c>
      <c r="F74" s="65">
        <v>21.82</v>
      </c>
      <c r="G74" s="65">
        <v>32991.839999999997</v>
      </c>
      <c r="H74" s="63"/>
    </row>
    <row r="75" spans="1:8" ht="18" customHeight="1">
      <c r="A75" s="63">
        <v>11</v>
      </c>
      <c r="B75" s="365" t="s">
        <v>1962</v>
      </c>
      <c r="C75" s="366"/>
      <c r="D75" s="63" t="s">
        <v>104</v>
      </c>
      <c r="E75" s="64">
        <v>388.8</v>
      </c>
      <c r="F75" s="65">
        <v>22.12</v>
      </c>
      <c r="G75" s="65">
        <v>8600.26</v>
      </c>
      <c r="H75" s="63"/>
    </row>
    <row r="76" spans="1:8" ht="18" customHeight="1">
      <c r="A76" s="63">
        <v>12</v>
      </c>
      <c r="B76" s="365" t="s">
        <v>1963</v>
      </c>
      <c r="C76" s="366"/>
      <c r="D76" s="63" t="s">
        <v>104</v>
      </c>
      <c r="E76" s="64">
        <v>2844</v>
      </c>
      <c r="F76" s="65">
        <v>607.26</v>
      </c>
      <c r="G76" s="65">
        <v>1727047.44</v>
      </c>
      <c r="H76" s="63"/>
    </row>
    <row r="77" spans="1:8" ht="18" customHeight="1">
      <c r="A77" s="63" t="s">
        <v>1904</v>
      </c>
      <c r="B77" s="365" t="s">
        <v>1964</v>
      </c>
      <c r="C77" s="366"/>
      <c r="D77" s="63" t="s">
        <v>1904</v>
      </c>
      <c r="E77" s="64" t="s">
        <v>1904</v>
      </c>
      <c r="F77" s="65" t="s">
        <v>1904</v>
      </c>
      <c r="G77" s="65">
        <v>438768.6</v>
      </c>
      <c r="H77" s="63"/>
    </row>
    <row r="78" spans="1:8" ht="18" customHeight="1">
      <c r="A78" s="63">
        <v>1</v>
      </c>
      <c r="B78" s="365" t="s">
        <v>1950</v>
      </c>
      <c r="C78" s="366"/>
      <c r="D78" s="63" t="s">
        <v>122</v>
      </c>
      <c r="E78" s="64">
        <v>23000</v>
      </c>
      <c r="F78" s="65">
        <v>4.6500000000000004</v>
      </c>
      <c r="G78" s="65">
        <v>106950</v>
      </c>
      <c r="H78" s="63"/>
    </row>
    <row r="79" spans="1:8" ht="18" customHeight="1">
      <c r="A79" s="63">
        <v>2</v>
      </c>
      <c r="B79" s="365" t="s">
        <v>1965</v>
      </c>
      <c r="C79" s="366"/>
      <c r="D79" s="63" t="s">
        <v>104</v>
      </c>
      <c r="E79" s="64">
        <v>462.77</v>
      </c>
      <c r="F79" s="65">
        <v>26.03</v>
      </c>
      <c r="G79" s="65">
        <v>12045.9</v>
      </c>
      <c r="H79" s="63"/>
    </row>
    <row r="80" spans="1:8" ht="18" customHeight="1">
      <c r="A80" s="63">
        <v>3</v>
      </c>
      <c r="B80" s="365" t="s">
        <v>1966</v>
      </c>
      <c r="C80" s="366"/>
      <c r="D80" s="63" t="s">
        <v>104</v>
      </c>
      <c r="E80" s="64">
        <v>140</v>
      </c>
      <c r="F80" s="65">
        <v>546.49</v>
      </c>
      <c r="G80" s="65">
        <v>76508.600000000006</v>
      </c>
      <c r="H80" s="63"/>
    </row>
    <row r="81" spans="1:8" ht="18" customHeight="1">
      <c r="A81" s="63">
        <v>4</v>
      </c>
      <c r="B81" s="365" t="s">
        <v>1967</v>
      </c>
      <c r="C81" s="366"/>
      <c r="D81" s="63" t="s">
        <v>104</v>
      </c>
      <c r="E81" s="64">
        <v>100</v>
      </c>
      <c r="F81" s="65">
        <v>761.67</v>
      </c>
      <c r="G81" s="65">
        <v>76167</v>
      </c>
      <c r="H81" s="63"/>
    </row>
    <row r="82" spans="1:8" ht="18" customHeight="1">
      <c r="A82" s="63">
        <v>5</v>
      </c>
      <c r="B82" s="365" t="s">
        <v>1968</v>
      </c>
      <c r="C82" s="366"/>
      <c r="D82" s="63" t="s">
        <v>122</v>
      </c>
      <c r="E82" s="64">
        <v>2026.19</v>
      </c>
      <c r="F82" s="65">
        <v>24.52</v>
      </c>
      <c r="G82" s="65">
        <v>49682.18</v>
      </c>
      <c r="H82" s="63"/>
    </row>
    <row r="83" spans="1:8" ht="18" customHeight="1">
      <c r="A83" s="63">
        <v>6</v>
      </c>
      <c r="B83" s="365" t="s">
        <v>1957</v>
      </c>
      <c r="C83" s="366"/>
      <c r="D83" s="63" t="s">
        <v>104</v>
      </c>
      <c r="E83" s="64">
        <v>24</v>
      </c>
      <c r="F83" s="65">
        <v>21.82</v>
      </c>
      <c r="G83" s="65">
        <v>523.67999999999995</v>
      </c>
      <c r="H83" s="63"/>
    </row>
    <row r="84" spans="1:8" ht="18" customHeight="1">
      <c r="A84" s="63">
        <v>7</v>
      </c>
      <c r="B84" s="365" t="s">
        <v>1969</v>
      </c>
      <c r="C84" s="366"/>
      <c r="D84" s="63" t="s">
        <v>104</v>
      </c>
      <c r="E84" s="64">
        <v>4.5999999999999996</v>
      </c>
      <c r="F84" s="65">
        <v>661.76</v>
      </c>
      <c r="G84" s="65">
        <v>3044.1</v>
      </c>
      <c r="H84" s="63"/>
    </row>
    <row r="85" spans="1:8" ht="18" customHeight="1">
      <c r="A85" s="63">
        <v>8</v>
      </c>
      <c r="B85" s="365" t="s">
        <v>1970</v>
      </c>
      <c r="C85" s="366"/>
      <c r="D85" s="63" t="s">
        <v>104</v>
      </c>
      <c r="E85" s="64">
        <v>0.9</v>
      </c>
      <c r="F85" s="65">
        <v>761.67</v>
      </c>
      <c r="G85" s="65">
        <v>685.5</v>
      </c>
      <c r="H85" s="63"/>
    </row>
    <row r="86" spans="1:8" ht="18" customHeight="1">
      <c r="A86" s="63">
        <v>9</v>
      </c>
      <c r="B86" s="365" t="s">
        <v>1971</v>
      </c>
      <c r="C86" s="366"/>
      <c r="D86" s="63" t="s">
        <v>122</v>
      </c>
      <c r="E86" s="64">
        <v>18.32</v>
      </c>
      <c r="F86" s="65">
        <v>24.52</v>
      </c>
      <c r="G86" s="65">
        <v>449.21</v>
      </c>
      <c r="H86" s="63"/>
    </row>
    <row r="87" spans="1:8" ht="18" customHeight="1">
      <c r="A87" s="63">
        <v>10</v>
      </c>
      <c r="B87" s="365" t="s">
        <v>1959</v>
      </c>
      <c r="C87" s="366"/>
      <c r="D87" s="63" t="s">
        <v>104</v>
      </c>
      <c r="E87" s="64">
        <v>915.84</v>
      </c>
      <c r="F87" s="65">
        <v>103.13</v>
      </c>
      <c r="G87" s="65">
        <v>94450.58</v>
      </c>
      <c r="H87" s="63"/>
    </row>
    <row r="88" spans="1:8" ht="18" customHeight="1">
      <c r="A88" s="63">
        <v>11</v>
      </c>
      <c r="B88" s="365" t="s">
        <v>1960</v>
      </c>
      <c r="C88" s="366"/>
      <c r="D88" s="63" t="s">
        <v>104</v>
      </c>
      <c r="E88" s="64">
        <v>915.84</v>
      </c>
      <c r="F88" s="65">
        <v>19.940000000000001</v>
      </c>
      <c r="G88" s="65">
        <v>18261.849999999999</v>
      </c>
      <c r="H88" s="63"/>
    </row>
    <row r="89" spans="1:8" ht="18" customHeight="1">
      <c r="A89" s="63" t="s">
        <v>1904</v>
      </c>
      <c r="B89" s="365" t="s">
        <v>1972</v>
      </c>
      <c r="C89" s="366"/>
      <c r="D89" s="63" t="s">
        <v>1904</v>
      </c>
      <c r="E89" s="64" t="s">
        <v>1904</v>
      </c>
      <c r="F89" s="65" t="s">
        <v>1904</v>
      </c>
      <c r="G89" s="65">
        <v>1124411.51</v>
      </c>
      <c r="H89" s="63"/>
    </row>
    <row r="90" spans="1:8" ht="18" customHeight="1">
      <c r="A90" s="63">
        <v>1</v>
      </c>
      <c r="B90" s="365" t="s">
        <v>1965</v>
      </c>
      <c r="C90" s="366"/>
      <c r="D90" s="63" t="s">
        <v>104</v>
      </c>
      <c r="E90" s="64">
        <v>1258</v>
      </c>
      <c r="F90" s="65">
        <v>26.03</v>
      </c>
      <c r="G90" s="65">
        <v>32745.74</v>
      </c>
      <c r="H90" s="63"/>
    </row>
    <row r="91" spans="1:8" ht="18" customHeight="1">
      <c r="A91" s="63">
        <v>2</v>
      </c>
      <c r="B91" s="365" t="s">
        <v>1966</v>
      </c>
      <c r="C91" s="366"/>
      <c r="D91" s="63" t="s">
        <v>104</v>
      </c>
      <c r="E91" s="64">
        <v>1025</v>
      </c>
      <c r="F91" s="65">
        <v>546.49</v>
      </c>
      <c r="G91" s="65">
        <v>560152.25</v>
      </c>
      <c r="H91" s="63"/>
    </row>
    <row r="92" spans="1:8" ht="18" customHeight="1">
      <c r="A92" s="63">
        <v>3</v>
      </c>
      <c r="B92" s="365" t="s">
        <v>1967</v>
      </c>
      <c r="C92" s="366"/>
      <c r="D92" s="63" t="s">
        <v>104</v>
      </c>
      <c r="E92" s="64">
        <v>400</v>
      </c>
      <c r="F92" s="65">
        <v>761.67</v>
      </c>
      <c r="G92" s="65">
        <v>304668</v>
      </c>
      <c r="H92" s="63"/>
    </row>
    <row r="93" spans="1:8" ht="18" customHeight="1">
      <c r="A93" s="63">
        <v>4</v>
      </c>
      <c r="B93" s="365" t="s">
        <v>1968</v>
      </c>
      <c r="C93" s="366"/>
      <c r="D93" s="63" t="s">
        <v>122</v>
      </c>
      <c r="E93" s="64">
        <v>5508</v>
      </c>
      <c r="F93" s="65">
        <v>24.52</v>
      </c>
      <c r="G93" s="65">
        <v>135056.16</v>
      </c>
      <c r="H93" s="63"/>
    </row>
    <row r="94" spans="1:8" ht="18" customHeight="1">
      <c r="A94" s="63">
        <v>5</v>
      </c>
      <c r="B94" s="365" t="s">
        <v>1957</v>
      </c>
      <c r="C94" s="366"/>
      <c r="D94" s="63" t="s">
        <v>104</v>
      </c>
      <c r="E94" s="64">
        <v>528</v>
      </c>
      <c r="F94" s="65">
        <v>21.82</v>
      </c>
      <c r="G94" s="65">
        <v>11520.96</v>
      </c>
      <c r="H94" s="63"/>
    </row>
    <row r="95" spans="1:8" ht="18" customHeight="1">
      <c r="A95" s="63">
        <v>6</v>
      </c>
      <c r="B95" s="365" t="s">
        <v>1969</v>
      </c>
      <c r="C95" s="366"/>
      <c r="D95" s="63" t="s">
        <v>104</v>
      </c>
      <c r="E95" s="64">
        <v>101.2</v>
      </c>
      <c r="F95" s="65">
        <v>546.49</v>
      </c>
      <c r="G95" s="65">
        <v>55304.79</v>
      </c>
      <c r="H95" s="63"/>
    </row>
    <row r="96" spans="1:8" ht="18" customHeight="1">
      <c r="A96" s="63">
        <v>7</v>
      </c>
      <c r="B96" s="365" t="s">
        <v>1970</v>
      </c>
      <c r="C96" s="366"/>
      <c r="D96" s="63" t="s">
        <v>104</v>
      </c>
      <c r="E96" s="64">
        <v>19.8</v>
      </c>
      <c r="F96" s="65">
        <v>761.67</v>
      </c>
      <c r="G96" s="65">
        <v>15081.07</v>
      </c>
      <c r="H96" s="63"/>
    </row>
    <row r="97" spans="1:8" ht="18" customHeight="1">
      <c r="A97" s="63">
        <v>8</v>
      </c>
      <c r="B97" s="365" t="s">
        <v>1971</v>
      </c>
      <c r="C97" s="366"/>
      <c r="D97" s="63" t="s">
        <v>122</v>
      </c>
      <c r="E97" s="64">
        <v>403.04</v>
      </c>
      <c r="F97" s="65">
        <v>24.52</v>
      </c>
      <c r="G97" s="65">
        <v>9882.5400000000009</v>
      </c>
      <c r="H97" s="63"/>
    </row>
    <row r="98" spans="1:8" ht="18" customHeight="1">
      <c r="A98" s="368" t="s">
        <v>1904</v>
      </c>
      <c r="B98" s="361"/>
      <c r="C98" s="361"/>
      <c r="D98" s="361"/>
      <c r="E98" s="361"/>
      <c r="F98" s="361"/>
      <c r="G98" s="361"/>
      <c r="H98" s="361"/>
    </row>
    <row r="99" spans="1:8" ht="18" customHeight="1">
      <c r="A99" s="360" t="s">
        <v>1904</v>
      </c>
      <c r="B99" s="361"/>
      <c r="C99" s="361"/>
      <c r="D99" s="361"/>
      <c r="E99" s="361"/>
      <c r="F99" s="361"/>
      <c r="G99" s="361"/>
      <c r="H99" s="361"/>
    </row>
    <row r="100" spans="1:8" ht="18" customHeight="1">
      <c r="A100" s="360" t="s">
        <v>1924</v>
      </c>
      <c r="B100" s="361"/>
      <c r="C100" s="361"/>
      <c r="D100" s="361"/>
      <c r="E100" s="361"/>
      <c r="F100" s="361"/>
      <c r="G100" s="361"/>
      <c r="H100" s="361"/>
    </row>
    <row r="101" spans="1:8" ht="18" customHeight="1">
      <c r="A101" s="362" t="s">
        <v>30</v>
      </c>
      <c r="B101" s="361"/>
      <c r="C101" s="362" t="s">
        <v>1906</v>
      </c>
      <c r="D101" s="361"/>
      <c r="E101" s="361"/>
      <c r="F101" s="361"/>
      <c r="G101" s="361"/>
      <c r="H101" s="361"/>
    </row>
    <row r="102" spans="1:8" ht="18" customHeight="1">
      <c r="A102" s="62" t="s">
        <v>2</v>
      </c>
      <c r="B102" s="364" t="s">
        <v>32</v>
      </c>
      <c r="C102" s="277"/>
      <c r="D102" s="62" t="s">
        <v>99</v>
      </c>
      <c r="E102" s="62" t="s">
        <v>100</v>
      </c>
      <c r="F102" s="62" t="s">
        <v>101</v>
      </c>
      <c r="G102" s="62" t="s">
        <v>36</v>
      </c>
      <c r="H102" s="62" t="s">
        <v>5</v>
      </c>
    </row>
    <row r="103" spans="1:8" ht="18" customHeight="1">
      <c r="A103" s="63" t="s">
        <v>1904</v>
      </c>
      <c r="B103" s="365" t="s">
        <v>1973</v>
      </c>
      <c r="C103" s="366"/>
      <c r="D103" s="63" t="s">
        <v>1904</v>
      </c>
      <c r="E103" s="64" t="s">
        <v>1904</v>
      </c>
      <c r="F103" s="65" t="s">
        <v>1904</v>
      </c>
      <c r="G103" s="65" t="s">
        <v>1904</v>
      </c>
      <c r="H103" s="63"/>
    </row>
    <row r="104" spans="1:8" ht="18" customHeight="1">
      <c r="A104" s="63">
        <v>1</v>
      </c>
      <c r="B104" s="365" t="s">
        <v>1953</v>
      </c>
      <c r="C104" s="366"/>
      <c r="D104" s="63" t="s">
        <v>104</v>
      </c>
      <c r="E104" s="64" t="s">
        <v>1904</v>
      </c>
      <c r="F104" s="65" t="s">
        <v>1904</v>
      </c>
      <c r="G104" s="65" t="s">
        <v>1904</v>
      </c>
      <c r="H104" s="63"/>
    </row>
    <row r="105" spans="1:8" ht="18" customHeight="1">
      <c r="A105" s="63">
        <v>2</v>
      </c>
      <c r="B105" s="365" t="s">
        <v>1954</v>
      </c>
      <c r="C105" s="366"/>
      <c r="D105" s="63" t="s">
        <v>104</v>
      </c>
      <c r="E105" s="64" t="s">
        <v>1904</v>
      </c>
      <c r="F105" s="65" t="s">
        <v>1904</v>
      </c>
      <c r="G105" s="65" t="s">
        <v>1904</v>
      </c>
      <c r="H105" s="63"/>
    </row>
    <row r="106" spans="1:8" ht="18" customHeight="1">
      <c r="A106" s="63" t="s">
        <v>1904</v>
      </c>
      <c r="B106" s="365" t="s">
        <v>1974</v>
      </c>
      <c r="C106" s="366"/>
      <c r="D106" s="63" t="s">
        <v>1904</v>
      </c>
      <c r="E106" s="64" t="s">
        <v>1904</v>
      </c>
      <c r="F106" s="65" t="s">
        <v>1904</v>
      </c>
      <c r="G106" s="65">
        <v>249048.08</v>
      </c>
      <c r="H106" s="63"/>
    </row>
    <row r="107" spans="1:8" ht="18" customHeight="1">
      <c r="A107" s="63">
        <v>1</v>
      </c>
      <c r="B107" s="365" t="s">
        <v>1953</v>
      </c>
      <c r="C107" s="366"/>
      <c r="D107" s="63" t="s">
        <v>104</v>
      </c>
      <c r="E107" s="64">
        <v>586.45000000000005</v>
      </c>
      <c r="F107" s="65">
        <v>26.03</v>
      </c>
      <c r="G107" s="65">
        <v>15265.29</v>
      </c>
      <c r="H107" s="63"/>
    </row>
    <row r="108" spans="1:8" ht="18" customHeight="1">
      <c r="A108" s="63">
        <v>2</v>
      </c>
      <c r="B108" s="365" t="s">
        <v>1954</v>
      </c>
      <c r="C108" s="366"/>
      <c r="D108" s="63" t="s">
        <v>104</v>
      </c>
      <c r="E108" s="64">
        <v>335.56</v>
      </c>
      <c r="F108" s="65">
        <v>605.49</v>
      </c>
      <c r="G108" s="65">
        <v>203178.22</v>
      </c>
      <c r="H108" s="63"/>
    </row>
    <row r="109" spans="1:8" ht="18" customHeight="1">
      <c r="A109" s="63">
        <v>3</v>
      </c>
      <c r="B109" s="365" t="s">
        <v>1965</v>
      </c>
      <c r="C109" s="366"/>
      <c r="D109" s="63" t="s">
        <v>104</v>
      </c>
      <c r="E109" s="64">
        <v>586.45000000000005</v>
      </c>
      <c r="F109" s="65">
        <v>26.03</v>
      </c>
      <c r="G109" s="65">
        <v>15265.29</v>
      </c>
      <c r="H109" s="63"/>
    </row>
    <row r="110" spans="1:8" ht="18" customHeight="1">
      <c r="A110" s="63">
        <v>4</v>
      </c>
      <c r="B110" s="365" t="s">
        <v>1967</v>
      </c>
      <c r="C110" s="366"/>
      <c r="D110" s="63" t="s">
        <v>104</v>
      </c>
      <c r="E110" s="64">
        <v>15.25</v>
      </c>
      <c r="F110" s="65">
        <v>761.67</v>
      </c>
      <c r="G110" s="65">
        <v>11615.47</v>
      </c>
      <c r="H110" s="63"/>
    </row>
    <row r="111" spans="1:8" ht="18" customHeight="1">
      <c r="A111" s="63">
        <v>5</v>
      </c>
      <c r="B111" s="365" t="s">
        <v>1968</v>
      </c>
      <c r="C111" s="366"/>
      <c r="D111" s="63" t="s">
        <v>122</v>
      </c>
      <c r="E111" s="64">
        <v>66.790000000000006</v>
      </c>
      <c r="F111" s="65">
        <v>24.52</v>
      </c>
      <c r="G111" s="65">
        <v>1637.69</v>
      </c>
      <c r="H111" s="63"/>
    </row>
    <row r="112" spans="1:8" ht="18" customHeight="1">
      <c r="A112" s="63">
        <v>6</v>
      </c>
      <c r="B112" s="365" t="s">
        <v>1957</v>
      </c>
      <c r="C112" s="366"/>
      <c r="D112" s="63" t="s">
        <v>104</v>
      </c>
      <c r="E112" s="64">
        <v>12</v>
      </c>
      <c r="F112" s="65">
        <v>21.82</v>
      </c>
      <c r="G112" s="65">
        <v>261.83999999999997</v>
      </c>
      <c r="H112" s="63"/>
    </row>
    <row r="113" spans="1:8" ht="18" customHeight="1">
      <c r="A113" s="63">
        <v>7</v>
      </c>
      <c r="B113" s="365" t="s">
        <v>1969</v>
      </c>
      <c r="C113" s="366"/>
      <c r="D113" s="63" t="s">
        <v>104</v>
      </c>
      <c r="E113" s="64">
        <v>2.2999999999999998</v>
      </c>
      <c r="F113" s="65">
        <v>546.49</v>
      </c>
      <c r="G113" s="65">
        <v>1256.93</v>
      </c>
      <c r="H113" s="63"/>
    </row>
    <row r="114" spans="1:8" ht="18" customHeight="1">
      <c r="A114" s="63">
        <v>8</v>
      </c>
      <c r="B114" s="365" t="s">
        <v>1970</v>
      </c>
      <c r="C114" s="366"/>
      <c r="D114" s="63" t="s">
        <v>104</v>
      </c>
      <c r="E114" s="64">
        <v>0.45</v>
      </c>
      <c r="F114" s="65">
        <v>761.67</v>
      </c>
      <c r="G114" s="65">
        <v>342.75</v>
      </c>
      <c r="H114" s="63"/>
    </row>
    <row r="115" spans="1:8" ht="18" customHeight="1">
      <c r="A115" s="63">
        <v>9</v>
      </c>
      <c r="B115" s="365" t="s">
        <v>1971</v>
      </c>
      <c r="C115" s="366"/>
      <c r="D115" s="63" t="s">
        <v>122</v>
      </c>
      <c r="E115" s="64">
        <v>9.16</v>
      </c>
      <c r="F115" s="65">
        <v>24.52</v>
      </c>
      <c r="G115" s="65">
        <v>224.6</v>
      </c>
      <c r="H115" s="63"/>
    </row>
    <row r="116" spans="1:8" ht="18" customHeight="1">
      <c r="A116" s="63" t="s">
        <v>1904</v>
      </c>
      <c r="B116" s="365" t="s">
        <v>1919</v>
      </c>
      <c r="C116" s="366"/>
      <c r="D116" s="63" t="s">
        <v>421</v>
      </c>
      <c r="E116" s="64">
        <v>2427434.34</v>
      </c>
      <c r="F116" s="65">
        <v>0.01</v>
      </c>
      <c r="G116" s="65">
        <v>36411.519999999997</v>
      </c>
      <c r="H116" s="63"/>
    </row>
    <row r="117" spans="1:8" ht="18" customHeight="1">
      <c r="A117" s="63" t="s">
        <v>1904</v>
      </c>
      <c r="B117" s="365" t="s">
        <v>1975</v>
      </c>
      <c r="C117" s="366"/>
      <c r="D117" s="63" t="s">
        <v>421</v>
      </c>
      <c r="E117" s="64" t="s">
        <v>1904</v>
      </c>
      <c r="F117" s="65" t="s">
        <v>1904</v>
      </c>
      <c r="G117" s="65">
        <v>8256548.8200000003</v>
      </c>
      <c r="H117" s="63"/>
    </row>
    <row r="118" spans="1:8" ht="18" customHeight="1">
      <c r="A118" s="368" t="s">
        <v>1904</v>
      </c>
      <c r="B118" s="361"/>
      <c r="C118" s="361"/>
      <c r="D118" s="361"/>
      <c r="E118" s="361"/>
      <c r="F118" s="361"/>
      <c r="G118" s="361"/>
      <c r="H118" s="361"/>
    </row>
  </sheetData>
  <mergeCells count="122">
    <mergeCell ref="B114:C114"/>
    <mergeCell ref="B115:C115"/>
    <mergeCell ref="B116:C116"/>
    <mergeCell ref="B117:C117"/>
    <mergeCell ref="A118:H118"/>
    <mergeCell ref="B105:C105"/>
    <mergeCell ref="B106:C106"/>
    <mergeCell ref="B107:C107"/>
    <mergeCell ref="B108:C108"/>
    <mergeCell ref="B109:C109"/>
    <mergeCell ref="B110:C110"/>
    <mergeCell ref="B111:C111"/>
    <mergeCell ref="B112:C112"/>
    <mergeCell ref="B113:C113"/>
    <mergeCell ref="B97:C97"/>
    <mergeCell ref="A98:H98"/>
    <mergeCell ref="A99:H99"/>
    <mergeCell ref="A100:H100"/>
    <mergeCell ref="A101:B101"/>
    <mergeCell ref="C101:H101"/>
    <mergeCell ref="B102:C102"/>
    <mergeCell ref="B103:C103"/>
    <mergeCell ref="B104:C104"/>
    <mergeCell ref="B88:C88"/>
    <mergeCell ref="B89:C89"/>
    <mergeCell ref="B90:C90"/>
    <mergeCell ref="B91:C91"/>
    <mergeCell ref="B92:C92"/>
    <mergeCell ref="B93:C93"/>
    <mergeCell ref="B94:C94"/>
    <mergeCell ref="B95:C95"/>
    <mergeCell ref="B96:C96"/>
    <mergeCell ref="B79:C79"/>
    <mergeCell ref="B80:C80"/>
    <mergeCell ref="B81:C81"/>
    <mergeCell ref="B82:C82"/>
    <mergeCell ref="B83:C83"/>
    <mergeCell ref="B84:C84"/>
    <mergeCell ref="B85:C85"/>
    <mergeCell ref="B86:C86"/>
    <mergeCell ref="B87:C87"/>
    <mergeCell ref="A71:B71"/>
    <mergeCell ref="C71:H71"/>
    <mergeCell ref="B72:C72"/>
    <mergeCell ref="B73:C73"/>
    <mergeCell ref="B74:C74"/>
    <mergeCell ref="B75:C75"/>
    <mergeCell ref="B76:C76"/>
    <mergeCell ref="B77:C77"/>
    <mergeCell ref="B78:C78"/>
    <mergeCell ref="B62:C62"/>
    <mergeCell ref="B63:C63"/>
    <mergeCell ref="B64:C64"/>
    <mergeCell ref="B65:C65"/>
    <mergeCell ref="B66:C66"/>
    <mergeCell ref="B67:C67"/>
    <mergeCell ref="A68:H68"/>
    <mergeCell ref="A69:H69"/>
    <mergeCell ref="A70:H70"/>
    <mergeCell ref="B53:C53"/>
    <mergeCell ref="B54:C54"/>
    <mergeCell ref="B55:C55"/>
    <mergeCell ref="B56:C56"/>
    <mergeCell ref="B57:C57"/>
    <mergeCell ref="B58:C58"/>
    <mergeCell ref="B59:C59"/>
    <mergeCell ref="B60:C60"/>
    <mergeCell ref="B61:C61"/>
    <mergeCell ref="B44:C44"/>
    <mergeCell ref="B45:C45"/>
    <mergeCell ref="B46:C46"/>
    <mergeCell ref="B47:C47"/>
    <mergeCell ref="B48:C48"/>
    <mergeCell ref="B49:C49"/>
    <mergeCell ref="B50:C50"/>
    <mergeCell ref="B51:C51"/>
    <mergeCell ref="B52:C52"/>
    <mergeCell ref="A36:H36"/>
    <mergeCell ref="A37:H37"/>
    <mergeCell ref="A38:B38"/>
    <mergeCell ref="C38:H38"/>
    <mergeCell ref="B39:C39"/>
    <mergeCell ref="B40:C40"/>
    <mergeCell ref="B41:C41"/>
    <mergeCell ref="B42:C42"/>
    <mergeCell ref="B43:C43"/>
    <mergeCell ref="B27:C27"/>
    <mergeCell ref="B28:C28"/>
    <mergeCell ref="B29:C29"/>
    <mergeCell ref="B30:C30"/>
    <mergeCell ref="B31:C31"/>
    <mergeCell ref="B32:C32"/>
    <mergeCell ref="B33:C33"/>
    <mergeCell ref="B34:C34"/>
    <mergeCell ref="A35:H35"/>
    <mergeCell ref="B18:C18"/>
    <mergeCell ref="B19:C19"/>
    <mergeCell ref="B20:C20"/>
    <mergeCell ref="B21:C21"/>
    <mergeCell ref="B22:C22"/>
    <mergeCell ref="B23:C23"/>
    <mergeCell ref="B24:C24"/>
    <mergeCell ref="B25:C25"/>
    <mergeCell ref="B26:C26"/>
    <mergeCell ref="B9:C9"/>
    <mergeCell ref="B10:C10"/>
    <mergeCell ref="B11:C11"/>
    <mergeCell ref="B12:C12"/>
    <mergeCell ref="B13:C13"/>
    <mergeCell ref="B14:C14"/>
    <mergeCell ref="B15:C15"/>
    <mergeCell ref="B16:C16"/>
    <mergeCell ref="B17:C17"/>
    <mergeCell ref="A1:H1"/>
    <mergeCell ref="A2:H2"/>
    <mergeCell ref="A3:B3"/>
    <mergeCell ref="C3:H3"/>
    <mergeCell ref="B4:C4"/>
    <mergeCell ref="B5:C5"/>
    <mergeCell ref="B6:C6"/>
    <mergeCell ref="B7:C7"/>
    <mergeCell ref="B8:C8"/>
  </mergeCells>
  <phoneticPr fontId="59" type="noConversion"/>
  <pageMargins left="0.75" right="0.75" top="1" bottom="1" header="0.5" footer="0.5"/>
  <pageSetup paperSize="9" scale="96" orientation="portrait" r:id="rId1"/>
  <rowBreaks count="3" manualBreakCount="3">
    <brk id="35" max="16383" man="1"/>
    <brk id="68" max="16383" man="1"/>
    <brk id="98"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环境保护工程招标控制价"/>
  <dimension ref="A1:L271"/>
  <sheetViews>
    <sheetView view="pageBreakPreview" zoomScaleNormal="100" workbookViewId="0">
      <selection activeCell="T7" sqref="T7"/>
    </sheetView>
  </sheetViews>
  <sheetFormatPr defaultColWidth="14" defaultRowHeight="18" customHeight="1"/>
  <cols>
    <col min="1" max="1" width="6.7265625" style="1" customWidth="1"/>
    <col min="2" max="2" width="31.7265625" style="1" customWidth="1"/>
    <col min="3" max="3" width="5.7265625" style="1" customWidth="1"/>
    <col min="4" max="5" width="9.7265625" style="1" hidden="1" customWidth="1"/>
    <col min="6" max="6" width="12.7265625" style="1" hidden="1" customWidth="1"/>
    <col min="7" max="9" width="12.7265625" style="1" customWidth="1"/>
    <col min="10" max="10" width="12.7265625" style="1" hidden="1" customWidth="1"/>
    <col min="11" max="11" width="44.7265625" style="1" hidden="1" customWidth="1"/>
    <col min="12" max="12" width="19.1796875" style="1" customWidth="1"/>
  </cols>
  <sheetData>
    <row r="1" spans="1:12" ht="34" customHeight="1">
      <c r="A1" s="360" t="s">
        <v>1976</v>
      </c>
      <c r="B1" s="360"/>
      <c r="C1" s="360"/>
      <c r="D1" s="360"/>
      <c r="E1" s="360"/>
      <c r="F1" s="360"/>
      <c r="G1" s="360"/>
      <c r="H1" s="360"/>
      <c r="I1" s="360"/>
      <c r="J1" s="360"/>
      <c r="K1" s="360"/>
      <c r="L1" s="360"/>
    </row>
    <row r="2" spans="1:12" ht="18" customHeight="1">
      <c r="A2" s="372" t="s">
        <v>2</v>
      </c>
      <c r="B2" s="372" t="s">
        <v>1977</v>
      </c>
      <c r="C2" s="372" t="s">
        <v>99</v>
      </c>
      <c r="D2" s="369" t="s">
        <v>1978</v>
      </c>
      <c r="E2" s="277"/>
      <c r="F2" s="277"/>
      <c r="G2" s="373" t="s">
        <v>100</v>
      </c>
      <c r="H2" s="374" t="s">
        <v>1979</v>
      </c>
      <c r="I2" s="373" t="s">
        <v>1980</v>
      </c>
      <c r="J2" s="369" t="s">
        <v>1981</v>
      </c>
      <c r="K2" s="372" t="s">
        <v>5</v>
      </c>
      <c r="L2" s="375" t="s">
        <v>5</v>
      </c>
    </row>
    <row r="3" spans="1:12" ht="18" customHeight="1">
      <c r="A3" s="277"/>
      <c r="B3" s="277"/>
      <c r="C3" s="277"/>
      <c r="D3" s="3" t="s">
        <v>100</v>
      </c>
      <c r="E3" s="4" t="s">
        <v>1979</v>
      </c>
      <c r="F3" s="3" t="s">
        <v>1980</v>
      </c>
      <c r="G3" s="366"/>
      <c r="H3" s="366"/>
      <c r="I3" s="366"/>
      <c r="J3" s="277"/>
      <c r="K3" s="277"/>
      <c r="L3" s="376"/>
    </row>
    <row r="4" spans="1:12" ht="46" customHeight="1">
      <c r="A4" s="370" t="s">
        <v>1982</v>
      </c>
      <c r="B4" s="277"/>
      <c r="C4" s="5"/>
      <c r="D4" s="6"/>
      <c r="E4" s="6"/>
      <c r="F4" s="7">
        <v>18621294.760000002</v>
      </c>
      <c r="G4" s="6"/>
      <c r="H4" s="6"/>
      <c r="I4" s="14">
        <v>18621294.760000002</v>
      </c>
      <c r="J4" s="14">
        <v>0</v>
      </c>
      <c r="K4" s="26"/>
      <c r="L4" s="9" t="s">
        <v>1983</v>
      </c>
    </row>
    <row r="5" spans="1:12" ht="18" customHeight="1">
      <c r="A5" s="8" t="s">
        <v>38</v>
      </c>
      <c r="B5" s="9" t="s">
        <v>1984</v>
      </c>
      <c r="C5" s="5"/>
      <c r="D5" s="6"/>
      <c r="E5" s="6"/>
      <c r="F5" s="7">
        <v>2000000</v>
      </c>
      <c r="G5" s="6"/>
      <c r="H5" s="6"/>
      <c r="I5" s="14">
        <v>2000000</v>
      </c>
      <c r="J5" s="4">
        <v>0</v>
      </c>
      <c r="K5" s="11" t="s">
        <v>1985</v>
      </c>
      <c r="L5" s="27"/>
    </row>
    <row r="6" spans="1:12" ht="18" customHeight="1">
      <c r="A6" s="10">
        <v>1</v>
      </c>
      <c r="B6" s="11" t="s">
        <v>1986</v>
      </c>
      <c r="C6" s="12" t="s">
        <v>311</v>
      </c>
      <c r="D6" s="4">
        <v>1</v>
      </c>
      <c r="E6" s="4"/>
      <c r="F6" s="13">
        <v>0</v>
      </c>
      <c r="G6" s="4">
        <v>1</v>
      </c>
      <c r="H6" s="4"/>
      <c r="I6" s="4">
        <v>0</v>
      </c>
      <c r="J6" s="4">
        <v>0</v>
      </c>
      <c r="K6" s="11" t="s">
        <v>1987</v>
      </c>
      <c r="L6" s="27"/>
    </row>
    <row r="7" spans="1:12" ht="18" customHeight="1">
      <c r="A7" s="10">
        <v>2</v>
      </c>
      <c r="B7" s="11" t="s">
        <v>1988</v>
      </c>
      <c r="C7" s="12" t="s">
        <v>311</v>
      </c>
      <c r="D7" s="4">
        <v>1</v>
      </c>
      <c r="E7" s="4"/>
      <c r="F7" s="13">
        <v>0</v>
      </c>
      <c r="G7" s="4">
        <v>1</v>
      </c>
      <c r="H7" s="4"/>
      <c r="I7" s="4">
        <v>0</v>
      </c>
      <c r="J7" s="4">
        <v>0</v>
      </c>
      <c r="K7" s="11" t="s">
        <v>1987</v>
      </c>
      <c r="L7" s="27"/>
    </row>
    <row r="8" spans="1:12" ht="18" customHeight="1">
      <c r="A8" s="10">
        <v>3</v>
      </c>
      <c r="B8" s="11" t="s">
        <v>1989</v>
      </c>
      <c r="C8" s="12" t="s">
        <v>311</v>
      </c>
      <c r="D8" s="4">
        <v>1</v>
      </c>
      <c r="E8" s="4">
        <v>2000000</v>
      </c>
      <c r="F8" s="13">
        <v>2000000</v>
      </c>
      <c r="G8" s="4">
        <v>1</v>
      </c>
      <c r="H8" s="4">
        <v>2000000</v>
      </c>
      <c r="I8" s="4">
        <v>2000000</v>
      </c>
      <c r="J8" s="4">
        <v>0</v>
      </c>
      <c r="K8" s="11" t="s">
        <v>1990</v>
      </c>
      <c r="L8" s="27"/>
    </row>
    <row r="9" spans="1:12" ht="18" customHeight="1">
      <c r="A9" s="8" t="s">
        <v>52</v>
      </c>
      <c r="B9" s="9" t="s">
        <v>1991</v>
      </c>
      <c r="C9" s="5"/>
      <c r="D9" s="14"/>
      <c r="E9" s="14"/>
      <c r="F9" s="7">
        <v>0</v>
      </c>
      <c r="G9" s="14"/>
      <c r="H9" s="14"/>
      <c r="I9" s="14">
        <v>0</v>
      </c>
      <c r="J9" s="4">
        <v>0</v>
      </c>
      <c r="K9" s="11" t="s">
        <v>1985</v>
      </c>
      <c r="L9" s="27"/>
    </row>
    <row r="10" spans="1:12" ht="18" customHeight="1">
      <c r="A10" s="10">
        <v>1</v>
      </c>
      <c r="B10" s="11" t="s">
        <v>1992</v>
      </c>
      <c r="C10" s="12" t="s">
        <v>311</v>
      </c>
      <c r="D10" s="4">
        <v>1</v>
      </c>
      <c r="E10" s="4"/>
      <c r="F10" s="13">
        <v>0</v>
      </c>
      <c r="G10" s="4">
        <v>1</v>
      </c>
      <c r="H10" s="4"/>
      <c r="I10" s="4">
        <v>0</v>
      </c>
      <c r="J10" s="4">
        <v>0</v>
      </c>
      <c r="K10" s="11" t="s">
        <v>1987</v>
      </c>
      <c r="L10" s="27"/>
    </row>
    <row r="11" spans="1:12" ht="18" customHeight="1">
      <c r="A11" s="8" t="s">
        <v>60</v>
      </c>
      <c r="B11" s="9" t="s">
        <v>1993</v>
      </c>
      <c r="C11" s="5"/>
      <c r="D11" s="6"/>
      <c r="E11" s="6"/>
      <c r="F11" s="7">
        <v>16541294.76</v>
      </c>
      <c r="G11" s="6"/>
      <c r="H11" s="6"/>
      <c r="I11" s="14">
        <v>16541294.76</v>
      </c>
      <c r="J11" s="4">
        <v>0</v>
      </c>
      <c r="K11" s="11" t="s">
        <v>1985</v>
      </c>
      <c r="L11" s="27"/>
    </row>
    <row r="12" spans="1:12" ht="18" customHeight="1">
      <c r="A12" s="2" t="s">
        <v>1868</v>
      </c>
      <c r="B12" s="11" t="s">
        <v>1994</v>
      </c>
      <c r="C12" s="5"/>
      <c r="D12" s="6"/>
      <c r="E12" s="6"/>
      <c r="F12" s="7">
        <v>3641294.76</v>
      </c>
      <c r="G12" s="6"/>
      <c r="H12" s="6"/>
      <c r="I12" s="14">
        <v>3641294.76</v>
      </c>
      <c r="J12" s="4">
        <v>0</v>
      </c>
      <c r="K12" s="11"/>
      <c r="L12" s="27"/>
    </row>
    <row r="13" spans="1:12" ht="18" customHeight="1">
      <c r="A13" s="10">
        <v>1</v>
      </c>
      <c r="B13" s="11" t="s">
        <v>1995</v>
      </c>
      <c r="C13" s="12" t="s">
        <v>311</v>
      </c>
      <c r="D13" s="4">
        <v>1</v>
      </c>
      <c r="E13" s="4">
        <v>400000</v>
      </c>
      <c r="F13" s="15">
        <v>400000</v>
      </c>
      <c r="G13" s="4">
        <v>1</v>
      </c>
      <c r="H13" s="4">
        <v>400000</v>
      </c>
      <c r="I13" s="4">
        <v>400000</v>
      </c>
      <c r="J13" s="4">
        <v>0</v>
      </c>
      <c r="K13" s="17" t="s">
        <v>1996</v>
      </c>
      <c r="L13" s="27"/>
    </row>
    <row r="14" spans="1:12" ht="18" customHeight="1">
      <c r="A14" s="10">
        <v>2</v>
      </c>
      <c r="B14" s="11" t="s">
        <v>1997</v>
      </c>
      <c r="C14" s="16" t="s">
        <v>122</v>
      </c>
      <c r="D14" s="4">
        <v>40</v>
      </c>
      <c r="E14" s="4">
        <v>5000</v>
      </c>
      <c r="F14" s="15">
        <v>200000</v>
      </c>
      <c r="G14" s="4">
        <v>40</v>
      </c>
      <c r="H14" s="4">
        <v>5000</v>
      </c>
      <c r="I14" s="4">
        <v>200000</v>
      </c>
      <c r="J14" s="4">
        <v>0</v>
      </c>
      <c r="K14" s="17"/>
      <c r="L14" s="27"/>
    </row>
    <row r="15" spans="1:12" ht="27" customHeight="1">
      <c r="A15" s="10">
        <v>3</v>
      </c>
      <c r="B15" s="11" t="s">
        <v>1998</v>
      </c>
      <c r="C15" s="16"/>
      <c r="D15" s="4"/>
      <c r="E15" s="4"/>
      <c r="F15" s="13">
        <v>3041294.76</v>
      </c>
      <c r="G15" s="4"/>
      <c r="H15" s="4"/>
      <c r="I15" s="4">
        <v>3041294.76</v>
      </c>
      <c r="J15" s="4">
        <v>0</v>
      </c>
      <c r="K15" s="11" t="s">
        <v>1999</v>
      </c>
      <c r="L15" s="27"/>
    </row>
    <row r="16" spans="1:12" ht="18" customHeight="1">
      <c r="A16" s="10">
        <v>3.1</v>
      </c>
      <c r="B16" s="17" t="s">
        <v>2000</v>
      </c>
      <c r="C16" s="16"/>
      <c r="D16" s="4"/>
      <c r="E16" s="4"/>
      <c r="F16" s="13">
        <v>27000</v>
      </c>
      <c r="G16" s="4"/>
      <c r="H16" s="4"/>
      <c r="I16" s="4">
        <v>27000</v>
      </c>
      <c r="J16" s="4">
        <v>0</v>
      </c>
      <c r="K16" s="17"/>
      <c r="L16" s="27"/>
    </row>
    <row r="17" spans="1:12" ht="18" customHeight="1">
      <c r="A17" s="10" t="s">
        <v>2001</v>
      </c>
      <c r="B17" s="17" t="s">
        <v>2002</v>
      </c>
      <c r="C17" s="12" t="s">
        <v>288</v>
      </c>
      <c r="D17" s="4">
        <v>10</v>
      </c>
      <c r="E17" s="4">
        <v>2000</v>
      </c>
      <c r="F17" s="13">
        <v>20000</v>
      </c>
      <c r="G17" s="4">
        <v>10</v>
      </c>
      <c r="H17" s="4">
        <v>2000</v>
      </c>
      <c r="I17" s="4">
        <v>20000</v>
      </c>
      <c r="J17" s="4">
        <v>0</v>
      </c>
      <c r="K17" s="17"/>
      <c r="L17" s="27"/>
    </row>
    <row r="18" spans="1:12" ht="18" customHeight="1">
      <c r="A18" s="10" t="s">
        <v>2003</v>
      </c>
      <c r="B18" s="17" t="s">
        <v>2004</v>
      </c>
      <c r="C18" s="16"/>
      <c r="D18" s="4"/>
      <c r="E18" s="4"/>
      <c r="F18" s="13">
        <v>7000</v>
      </c>
      <c r="G18" s="4"/>
      <c r="H18" s="4"/>
      <c r="I18" s="4">
        <v>7000</v>
      </c>
      <c r="J18" s="4">
        <v>0</v>
      </c>
      <c r="K18" s="17"/>
      <c r="L18" s="27"/>
    </row>
    <row r="19" spans="1:12" ht="18" customHeight="1">
      <c r="A19" s="10"/>
      <c r="B19" s="17" t="s">
        <v>2005</v>
      </c>
      <c r="C19" s="12" t="s">
        <v>191</v>
      </c>
      <c r="D19" s="4">
        <v>2</v>
      </c>
      <c r="E19" s="4">
        <v>3000</v>
      </c>
      <c r="F19" s="13">
        <v>6000</v>
      </c>
      <c r="G19" s="4">
        <v>2</v>
      </c>
      <c r="H19" s="4">
        <v>3000</v>
      </c>
      <c r="I19" s="4">
        <v>6000</v>
      </c>
      <c r="J19" s="4">
        <v>0</v>
      </c>
      <c r="K19" s="17"/>
      <c r="L19" s="27"/>
    </row>
    <row r="20" spans="1:12" ht="18" customHeight="1">
      <c r="A20" s="10"/>
      <c r="B20" s="17" t="s">
        <v>2006</v>
      </c>
      <c r="C20" s="12" t="s">
        <v>2007</v>
      </c>
      <c r="D20" s="4">
        <v>100</v>
      </c>
      <c r="E20" s="4">
        <v>10</v>
      </c>
      <c r="F20" s="13">
        <v>1000</v>
      </c>
      <c r="G20" s="4">
        <v>100</v>
      </c>
      <c r="H20" s="4">
        <v>10</v>
      </c>
      <c r="I20" s="4">
        <v>1000</v>
      </c>
      <c r="J20" s="4">
        <v>0</v>
      </c>
      <c r="K20" s="17"/>
      <c r="L20" s="27"/>
    </row>
    <row r="21" spans="1:12" ht="18" customHeight="1">
      <c r="A21" s="10">
        <v>3.2</v>
      </c>
      <c r="B21" s="11" t="s">
        <v>2008</v>
      </c>
      <c r="C21" s="16"/>
      <c r="D21" s="4"/>
      <c r="E21" s="4"/>
      <c r="F21" s="15">
        <v>1080000</v>
      </c>
      <c r="G21" s="4"/>
      <c r="H21" s="4"/>
      <c r="I21" s="4">
        <v>1080000</v>
      </c>
      <c r="J21" s="4">
        <v>0</v>
      </c>
      <c r="K21" s="11" t="s">
        <v>2009</v>
      </c>
      <c r="L21" s="27"/>
    </row>
    <row r="22" spans="1:12" ht="18" customHeight="1">
      <c r="A22" s="10"/>
      <c r="B22" s="11" t="s">
        <v>2010</v>
      </c>
      <c r="C22" s="12" t="s">
        <v>2011</v>
      </c>
      <c r="D22" s="4">
        <v>3</v>
      </c>
      <c r="E22" s="4">
        <v>180000</v>
      </c>
      <c r="F22" s="15">
        <v>540000</v>
      </c>
      <c r="G22" s="4">
        <v>3</v>
      </c>
      <c r="H22" s="4">
        <v>180000</v>
      </c>
      <c r="I22" s="4">
        <v>540000</v>
      </c>
      <c r="J22" s="4">
        <v>0</v>
      </c>
      <c r="K22" s="372" t="s">
        <v>2012</v>
      </c>
      <c r="L22" s="27"/>
    </row>
    <row r="23" spans="1:12" ht="18" customHeight="1">
      <c r="A23" s="10"/>
      <c r="B23" s="11" t="s">
        <v>2013</v>
      </c>
      <c r="C23" s="12" t="s">
        <v>2011</v>
      </c>
      <c r="D23" s="4">
        <v>3</v>
      </c>
      <c r="E23" s="4">
        <v>180000</v>
      </c>
      <c r="F23" s="15">
        <v>540000</v>
      </c>
      <c r="G23" s="4">
        <v>3</v>
      </c>
      <c r="H23" s="4">
        <v>180000</v>
      </c>
      <c r="I23" s="4">
        <v>540000</v>
      </c>
      <c r="J23" s="4">
        <v>0</v>
      </c>
      <c r="K23" s="277"/>
      <c r="L23" s="27"/>
    </row>
    <row r="24" spans="1:12" ht="18" customHeight="1">
      <c r="A24" s="10">
        <v>3.3</v>
      </c>
      <c r="B24" s="17" t="s">
        <v>2014</v>
      </c>
      <c r="C24" s="16"/>
      <c r="D24" s="4"/>
      <c r="E24" s="4"/>
      <c r="F24" s="15">
        <v>216000</v>
      </c>
      <c r="G24" s="4"/>
      <c r="H24" s="4"/>
      <c r="I24" s="4">
        <v>216000</v>
      </c>
      <c r="J24" s="4">
        <v>0</v>
      </c>
      <c r="K24" s="17"/>
      <c r="L24" s="27"/>
    </row>
    <row r="25" spans="1:12" ht="18" customHeight="1">
      <c r="A25" s="10"/>
      <c r="B25" s="17" t="s">
        <v>2015</v>
      </c>
      <c r="C25" s="16" t="s">
        <v>2016</v>
      </c>
      <c r="D25" s="4">
        <v>3</v>
      </c>
      <c r="E25" s="4">
        <v>36000</v>
      </c>
      <c r="F25" s="15">
        <v>108000</v>
      </c>
      <c r="G25" s="4">
        <v>3</v>
      </c>
      <c r="H25" s="4">
        <v>36000</v>
      </c>
      <c r="I25" s="4">
        <v>108000</v>
      </c>
      <c r="J25" s="4">
        <v>0</v>
      </c>
      <c r="K25" s="372" t="s">
        <v>2017</v>
      </c>
      <c r="L25" s="27"/>
    </row>
    <row r="26" spans="1:12" ht="18" customHeight="1">
      <c r="A26" s="10"/>
      <c r="B26" s="17" t="s">
        <v>2018</v>
      </c>
      <c r="C26" s="16" t="s">
        <v>2016</v>
      </c>
      <c r="D26" s="4">
        <v>3</v>
      </c>
      <c r="E26" s="4">
        <v>36000</v>
      </c>
      <c r="F26" s="13">
        <v>108000</v>
      </c>
      <c r="G26" s="4">
        <v>3</v>
      </c>
      <c r="H26" s="4">
        <v>36000</v>
      </c>
      <c r="I26" s="4">
        <v>108000</v>
      </c>
      <c r="J26" s="4">
        <v>0</v>
      </c>
      <c r="K26" s="277"/>
      <c r="L26" s="27"/>
    </row>
    <row r="27" spans="1:12" ht="18" customHeight="1">
      <c r="A27" s="10">
        <v>3.4</v>
      </c>
      <c r="B27" s="17" t="s">
        <v>2019</v>
      </c>
      <c r="C27" s="16" t="s">
        <v>2016</v>
      </c>
      <c r="D27" s="4">
        <v>6</v>
      </c>
      <c r="E27" s="4">
        <v>286382.46000000002</v>
      </c>
      <c r="F27" s="15">
        <v>1718294.76</v>
      </c>
      <c r="G27" s="4">
        <v>6</v>
      </c>
      <c r="H27" s="4">
        <v>286382.46000000002</v>
      </c>
      <c r="I27" s="4">
        <v>1718294.76</v>
      </c>
      <c r="J27" s="4">
        <v>0</v>
      </c>
      <c r="K27" s="11" t="s">
        <v>2020</v>
      </c>
      <c r="L27" s="27"/>
    </row>
    <row r="28" spans="1:12" ht="18" customHeight="1">
      <c r="A28" s="2" t="s">
        <v>1889</v>
      </c>
      <c r="B28" s="11" t="s">
        <v>2021</v>
      </c>
      <c r="C28" s="16"/>
      <c r="D28" s="18"/>
      <c r="E28" s="18"/>
      <c r="F28" s="13">
        <v>12900000</v>
      </c>
      <c r="G28" s="18"/>
      <c r="H28" s="18"/>
      <c r="I28" s="4">
        <v>12900000</v>
      </c>
      <c r="J28" s="4">
        <v>0</v>
      </c>
      <c r="K28" s="11" t="s">
        <v>1985</v>
      </c>
      <c r="L28" s="27"/>
    </row>
    <row r="29" spans="1:12" ht="18" customHeight="1">
      <c r="A29" s="10">
        <v>1</v>
      </c>
      <c r="B29" s="11" t="s">
        <v>2022</v>
      </c>
      <c r="C29" s="12" t="s">
        <v>191</v>
      </c>
      <c r="D29" s="4">
        <v>1</v>
      </c>
      <c r="E29" s="4"/>
      <c r="F29" s="13">
        <v>1000000</v>
      </c>
      <c r="G29" s="4">
        <v>1</v>
      </c>
      <c r="H29" s="4"/>
      <c r="I29" s="4">
        <v>1000000</v>
      </c>
      <c r="J29" s="4">
        <v>0</v>
      </c>
      <c r="K29" s="11" t="s">
        <v>2023</v>
      </c>
      <c r="L29" s="27"/>
    </row>
    <row r="30" spans="1:12" ht="18" customHeight="1">
      <c r="A30" s="10">
        <v>2</v>
      </c>
      <c r="B30" s="11" t="s">
        <v>2024</v>
      </c>
      <c r="C30" s="12" t="s">
        <v>311</v>
      </c>
      <c r="D30" s="4">
        <v>1</v>
      </c>
      <c r="E30" s="4"/>
      <c r="F30" s="13">
        <v>10000000</v>
      </c>
      <c r="G30" s="4">
        <v>1</v>
      </c>
      <c r="H30" s="4"/>
      <c r="I30" s="4">
        <v>10000000</v>
      </c>
      <c r="J30" s="4">
        <v>0</v>
      </c>
      <c r="K30" s="11" t="s">
        <v>2025</v>
      </c>
      <c r="L30" s="28"/>
    </row>
    <row r="31" spans="1:12" ht="18" customHeight="1">
      <c r="A31" s="10">
        <v>3</v>
      </c>
      <c r="B31" s="11" t="s">
        <v>2026</v>
      </c>
      <c r="C31" s="12" t="s">
        <v>311</v>
      </c>
      <c r="D31" s="4">
        <v>1</v>
      </c>
      <c r="E31" s="4"/>
      <c r="F31" s="13">
        <v>900000</v>
      </c>
      <c r="G31" s="4">
        <v>1</v>
      </c>
      <c r="H31" s="4"/>
      <c r="I31" s="4">
        <v>900000</v>
      </c>
      <c r="J31" s="4">
        <v>0</v>
      </c>
      <c r="K31" s="17" t="s">
        <v>2027</v>
      </c>
      <c r="L31" s="28"/>
    </row>
    <row r="32" spans="1:12" ht="18" customHeight="1">
      <c r="A32" s="10"/>
      <c r="B32" s="11" t="s">
        <v>2028</v>
      </c>
      <c r="C32" s="12" t="s">
        <v>2029</v>
      </c>
      <c r="D32" s="4">
        <v>150000</v>
      </c>
      <c r="E32" s="4">
        <v>1</v>
      </c>
      <c r="F32" s="15">
        <v>150000</v>
      </c>
      <c r="G32" s="4">
        <v>150000</v>
      </c>
      <c r="H32" s="4">
        <v>1</v>
      </c>
      <c r="I32" s="4">
        <v>150000</v>
      </c>
      <c r="J32" s="4">
        <v>0</v>
      </c>
      <c r="K32" s="17"/>
      <c r="L32" s="28"/>
    </row>
    <row r="33" spans="1:12" ht="18" customHeight="1">
      <c r="A33" s="10"/>
      <c r="B33" s="11" t="s">
        <v>2030</v>
      </c>
      <c r="C33" s="12" t="s">
        <v>2029</v>
      </c>
      <c r="D33" s="4">
        <v>150000</v>
      </c>
      <c r="E33" s="4">
        <v>1</v>
      </c>
      <c r="F33" s="15">
        <v>150000</v>
      </c>
      <c r="G33" s="4">
        <v>150000</v>
      </c>
      <c r="H33" s="4">
        <v>1</v>
      </c>
      <c r="I33" s="4">
        <v>150000</v>
      </c>
      <c r="J33" s="4">
        <v>0</v>
      </c>
      <c r="K33" s="17"/>
      <c r="L33" s="28"/>
    </row>
    <row r="34" spans="1:12" ht="18" customHeight="1">
      <c r="A34" s="10"/>
      <c r="B34" s="11" t="s">
        <v>2031</v>
      </c>
      <c r="C34" s="12" t="s">
        <v>2029</v>
      </c>
      <c r="D34" s="4">
        <v>150000</v>
      </c>
      <c r="E34" s="4">
        <v>1</v>
      </c>
      <c r="F34" s="15">
        <v>150000</v>
      </c>
      <c r="G34" s="4">
        <v>150000</v>
      </c>
      <c r="H34" s="4">
        <v>1</v>
      </c>
      <c r="I34" s="4">
        <v>150000</v>
      </c>
      <c r="J34" s="4">
        <v>0</v>
      </c>
      <c r="K34" s="17"/>
      <c r="L34" s="28"/>
    </row>
    <row r="35" spans="1:12" ht="18" customHeight="1">
      <c r="A35" s="10"/>
      <c r="B35" s="11" t="s">
        <v>2032</v>
      </c>
      <c r="C35" s="12" t="s">
        <v>2029</v>
      </c>
      <c r="D35" s="4">
        <v>150000</v>
      </c>
      <c r="E35" s="4">
        <v>1</v>
      </c>
      <c r="F35" s="15">
        <v>150000</v>
      </c>
      <c r="G35" s="4">
        <v>150000</v>
      </c>
      <c r="H35" s="4">
        <v>1</v>
      </c>
      <c r="I35" s="4">
        <v>150000</v>
      </c>
      <c r="J35" s="4">
        <v>0</v>
      </c>
      <c r="K35" s="17"/>
      <c r="L35" s="28"/>
    </row>
    <row r="36" spans="1:12" ht="18" customHeight="1">
      <c r="A36" s="10"/>
      <c r="B36" s="11" t="s">
        <v>2033</v>
      </c>
      <c r="C36" s="12" t="s">
        <v>2016</v>
      </c>
      <c r="D36" s="4">
        <v>3</v>
      </c>
      <c r="E36" s="4">
        <v>100000</v>
      </c>
      <c r="F36" s="15">
        <v>300000</v>
      </c>
      <c r="G36" s="4">
        <v>3</v>
      </c>
      <c r="H36" s="4">
        <v>100000</v>
      </c>
      <c r="I36" s="4">
        <v>300000</v>
      </c>
      <c r="J36" s="4">
        <v>0</v>
      </c>
      <c r="K36" s="17"/>
      <c r="L36" s="28"/>
    </row>
    <row r="37" spans="1:12" ht="18" customHeight="1">
      <c r="A37" s="10">
        <v>4</v>
      </c>
      <c r="B37" s="11" t="s">
        <v>2034</v>
      </c>
      <c r="C37" s="12" t="s">
        <v>311</v>
      </c>
      <c r="D37" s="4">
        <v>1</v>
      </c>
      <c r="E37" s="4"/>
      <c r="F37" s="13">
        <v>1000000</v>
      </c>
      <c r="G37" s="4">
        <v>1</v>
      </c>
      <c r="H37" s="4"/>
      <c r="I37" s="4">
        <v>1000000</v>
      </c>
      <c r="J37" s="4">
        <v>0</v>
      </c>
      <c r="K37" s="11" t="s">
        <v>2025</v>
      </c>
      <c r="L37" s="28"/>
    </row>
    <row r="38" spans="1:12" ht="18" customHeight="1">
      <c r="A38" s="8" t="s">
        <v>66</v>
      </c>
      <c r="B38" s="9" t="s">
        <v>2035</v>
      </c>
      <c r="C38" s="5"/>
      <c r="D38" s="14"/>
      <c r="E38" s="14"/>
      <c r="F38" s="7">
        <v>0</v>
      </c>
      <c r="G38" s="14"/>
      <c r="H38" s="14"/>
      <c r="I38" s="14">
        <v>0</v>
      </c>
      <c r="J38" s="4">
        <v>0</v>
      </c>
      <c r="K38" s="17"/>
      <c r="L38" s="28"/>
    </row>
    <row r="39" spans="1:12" ht="18" customHeight="1">
      <c r="A39" s="10">
        <v>1</v>
      </c>
      <c r="B39" s="11" t="s">
        <v>2036</v>
      </c>
      <c r="C39" s="12" t="s">
        <v>311</v>
      </c>
      <c r="D39" s="4">
        <v>1</v>
      </c>
      <c r="E39" s="4"/>
      <c r="F39" s="13">
        <v>0</v>
      </c>
      <c r="G39" s="4">
        <v>1</v>
      </c>
      <c r="H39" s="4"/>
      <c r="I39" s="4">
        <v>0</v>
      </c>
      <c r="J39" s="4">
        <v>0</v>
      </c>
      <c r="K39" s="11" t="s">
        <v>1987</v>
      </c>
      <c r="L39" s="28"/>
    </row>
    <row r="40" spans="1:12" ht="18" customHeight="1">
      <c r="A40" s="8" t="s">
        <v>83</v>
      </c>
      <c r="B40" s="9" t="s">
        <v>2037</v>
      </c>
      <c r="C40" s="5"/>
      <c r="D40" s="6">
        <v>8</v>
      </c>
      <c r="E40" s="6"/>
      <c r="F40" s="7">
        <v>80000</v>
      </c>
      <c r="G40" s="6">
        <v>8</v>
      </c>
      <c r="H40" s="6"/>
      <c r="I40" s="14">
        <v>80000</v>
      </c>
      <c r="J40" s="4">
        <v>0</v>
      </c>
      <c r="K40" s="17"/>
      <c r="L40" s="28"/>
    </row>
    <row r="41" spans="1:12" ht="18" customHeight="1">
      <c r="A41" s="2" t="s">
        <v>1868</v>
      </c>
      <c r="B41" s="11" t="s">
        <v>2038</v>
      </c>
      <c r="C41" s="16"/>
      <c r="D41" s="4">
        <v>8</v>
      </c>
      <c r="E41" s="4"/>
      <c r="F41" s="13">
        <v>80000</v>
      </c>
      <c r="G41" s="4">
        <v>8</v>
      </c>
      <c r="H41" s="4"/>
      <c r="I41" s="4">
        <v>80000</v>
      </c>
      <c r="J41" s="4">
        <v>0</v>
      </c>
      <c r="K41" s="17"/>
      <c r="L41" s="28"/>
    </row>
    <row r="42" spans="1:12" ht="18" customHeight="1">
      <c r="A42" s="10">
        <v>1</v>
      </c>
      <c r="B42" s="11" t="s">
        <v>2039</v>
      </c>
      <c r="C42" s="12" t="s">
        <v>2040</v>
      </c>
      <c r="D42" s="4">
        <v>0</v>
      </c>
      <c r="E42" s="4">
        <v>0</v>
      </c>
      <c r="F42" s="15">
        <v>0</v>
      </c>
      <c r="G42" s="4">
        <v>0</v>
      </c>
      <c r="H42" s="4">
        <v>0</v>
      </c>
      <c r="I42" s="4">
        <v>0</v>
      </c>
      <c r="J42" s="4">
        <v>0</v>
      </c>
      <c r="K42" s="11" t="s">
        <v>2041</v>
      </c>
      <c r="L42" s="28"/>
    </row>
    <row r="43" spans="1:12" ht="18" customHeight="1">
      <c r="A43" s="10">
        <v>2</v>
      </c>
      <c r="B43" s="11" t="s">
        <v>2042</v>
      </c>
      <c r="C43" s="12" t="s">
        <v>191</v>
      </c>
      <c r="D43" s="4">
        <v>1</v>
      </c>
      <c r="E43" s="4">
        <v>80000</v>
      </c>
      <c r="F43" s="15">
        <v>80000</v>
      </c>
      <c r="G43" s="4">
        <v>1</v>
      </c>
      <c r="H43" s="4">
        <v>80000</v>
      </c>
      <c r="I43" s="4">
        <v>80000</v>
      </c>
      <c r="J43" s="4">
        <v>0</v>
      </c>
      <c r="K43" s="11" t="s">
        <v>2043</v>
      </c>
      <c r="L43" s="28"/>
    </row>
    <row r="44" spans="1:12" ht="18" customHeight="1">
      <c r="A44" s="2" t="s">
        <v>1889</v>
      </c>
      <c r="B44" s="11" t="s">
        <v>2044</v>
      </c>
      <c r="C44" s="16"/>
      <c r="D44" s="18">
        <v>0</v>
      </c>
      <c r="E44" s="18"/>
      <c r="F44" s="13">
        <v>0</v>
      </c>
      <c r="G44" s="18">
        <v>0</v>
      </c>
      <c r="H44" s="18"/>
      <c r="I44" s="4">
        <v>0</v>
      </c>
      <c r="J44" s="4">
        <v>0</v>
      </c>
      <c r="K44" s="17"/>
      <c r="L44" s="28"/>
    </row>
    <row r="45" spans="1:12" ht="18" customHeight="1">
      <c r="A45" s="10">
        <v>1</v>
      </c>
      <c r="B45" s="11" t="s">
        <v>2045</v>
      </c>
      <c r="C45" s="12" t="s">
        <v>2046</v>
      </c>
      <c r="D45" s="4">
        <v>0</v>
      </c>
      <c r="E45" s="4">
        <v>0</v>
      </c>
      <c r="F45" s="15">
        <v>0</v>
      </c>
      <c r="G45" s="4">
        <v>0</v>
      </c>
      <c r="H45" s="4">
        <v>0</v>
      </c>
      <c r="I45" s="4">
        <v>0</v>
      </c>
      <c r="J45" s="4">
        <v>0</v>
      </c>
      <c r="K45" s="17" t="s">
        <v>2047</v>
      </c>
      <c r="L45" s="28"/>
    </row>
    <row r="46" spans="1:12" ht="48" customHeight="1">
      <c r="A46" s="370" t="s">
        <v>2048</v>
      </c>
      <c r="B46" s="277"/>
      <c r="C46" s="5"/>
      <c r="D46" s="6"/>
      <c r="E46" s="6"/>
      <c r="F46" s="19">
        <v>2008920</v>
      </c>
      <c r="G46" s="6"/>
      <c r="H46" s="6"/>
      <c r="I46" s="14">
        <v>1948920</v>
      </c>
      <c r="J46" s="14">
        <v>60000</v>
      </c>
      <c r="K46" s="26"/>
      <c r="L46" s="9" t="s">
        <v>1983</v>
      </c>
    </row>
    <row r="47" spans="1:12" ht="18" customHeight="1">
      <c r="A47" s="8" t="s">
        <v>38</v>
      </c>
      <c r="B47" s="9" t="s">
        <v>2049</v>
      </c>
      <c r="C47" s="20"/>
      <c r="D47" s="14"/>
      <c r="E47" s="14"/>
      <c r="F47" s="19">
        <v>1578920</v>
      </c>
      <c r="G47" s="14"/>
      <c r="H47" s="14"/>
      <c r="I47" s="14">
        <v>1518920</v>
      </c>
      <c r="J47" s="4">
        <v>60000</v>
      </c>
      <c r="K47" s="11" t="s">
        <v>2050</v>
      </c>
      <c r="L47" s="27"/>
    </row>
    <row r="48" spans="1:12" ht="18" customHeight="1">
      <c r="A48" s="2" t="s">
        <v>1868</v>
      </c>
      <c r="B48" s="11" t="s">
        <v>2051</v>
      </c>
      <c r="C48" s="10"/>
      <c r="D48" s="4"/>
      <c r="E48" s="4"/>
      <c r="F48" s="15">
        <v>405920</v>
      </c>
      <c r="G48" s="4"/>
      <c r="H48" s="4"/>
      <c r="I48" s="4">
        <v>405920</v>
      </c>
      <c r="J48" s="4">
        <v>0</v>
      </c>
      <c r="K48" s="17" t="s">
        <v>2052</v>
      </c>
      <c r="L48" s="27"/>
    </row>
    <row r="49" spans="1:12" ht="18" customHeight="1">
      <c r="A49" s="16">
        <v>1</v>
      </c>
      <c r="B49" s="21" t="s">
        <v>2053</v>
      </c>
      <c r="C49" s="16"/>
      <c r="D49" s="18"/>
      <c r="E49" s="18"/>
      <c r="F49" s="22">
        <v>32760</v>
      </c>
      <c r="G49" s="18"/>
      <c r="H49" s="18"/>
      <c r="I49" s="18">
        <v>32760</v>
      </c>
      <c r="J49" s="4">
        <v>0</v>
      </c>
      <c r="K49" s="29"/>
      <c r="L49" s="27"/>
    </row>
    <row r="50" spans="1:12" ht="18" customHeight="1">
      <c r="A50" s="16"/>
      <c r="B50" s="21" t="s">
        <v>2054</v>
      </c>
      <c r="C50" s="16" t="s">
        <v>2055</v>
      </c>
      <c r="D50" s="18">
        <v>12</v>
      </c>
      <c r="E50" s="18">
        <v>1210</v>
      </c>
      <c r="F50" s="15">
        <v>14520</v>
      </c>
      <c r="G50" s="18">
        <v>12</v>
      </c>
      <c r="H50" s="18">
        <v>1210</v>
      </c>
      <c r="I50" s="4">
        <v>14520</v>
      </c>
      <c r="J50" s="4">
        <v>0</v>
      </c>
      <c r="K50" s="29" t="s">
        <v>2056</v>
      </c>
      <c r="L50" s="27"/>
    </row>
    <row r="51" spans="1:12" ht="18" customHeight="1">
      <c r="A51" s="23"/>
      <c r="B51" s="21" t="s">
        <v>2057</v>
      </c>
      <c r="C51" s="23" t="s">
        <v>2055</v>
      </c>
      <c r="D51" s="24">
        <v>12</v>
      </c>
      <c r="E51" s="24">
        <v>420</v>
      </c>
      <c r="F51" s="15">
        <v>5040</v>
      </c>
      <c r="G51" s="18">
        <v>12</v>
      </c>
      <c r="H51" s="18">
        <v>420</v>
      </c>
      <c r="I51" s="4">
        <v>5040</v>
      </c>
      <c r="J51" s="4">
        <v>0</v>
      </c>
      <c r="K51" s="29" t="s">
        <v>2058</v>
      </c>
      <c r="L51" s="27"/>
    </row>
    <row r="52" spans="1:12" ht="18" customHeight="1">
      <c r="A52" s="23"/>
      <c r="B52" s="21" t="s">
        <v>2059</v>
      </c>
      <c r="C52" s="23" t="s">
        <v>2055</v>
      </c>
      <c r="D52" s="24">
        <v>48</v>
      </c>
      <c r="E52" s="24">
        <v>220</v>
      </c>
      <c r="F52" s="15">
        <v>10560</v>
      </c>
      <c r="G52" s="18">
        <v>48</v>
      </c>
      <c r="H52" s="18">
        <v>220</v>
      </c>
      <c r="I52" s="4">
        <v>10560</v>
      </c>
      <c r="J52" s="4">
        <v>0</v>
      </c>
      <c r="K52" s="29" t="s">
        <v>2060</v>
      </c>
      <c r="L52" s="27"/>
    </row>
    <row r="53" spans="1:12" ht="18" customHeight="1">
      <c r="A53" s="23"/>
      <c r="B53" s="21" t="s">
        <v>2061</v>
      </c>
      <c r="C53" s="23" t="s">
        <v>2055</v>
      </c>
      <c r="D53" s="24">
        <v>12</v>
      </c>
      <c r="E53" s="24">
        <v>220</v>
      </c>
      <c r="F53" s="15">
        <v>2640</v>
      </c>
      <c r="G53" s="18">
        <v>12</v>
      </c>
      <c r="H53" s="18">
        <v>220</v>
      </c>
      <c r="I53" s="4">
        <v>2640</v>
      </c>
      <c r="J53" s="4">
        <v>0</v>
      </c>
      <c r="K53" s="29" t="s">
        <v>2060</v>
      </c>
      <c r="L53" s="27"/>
    </row>
    <row r="54" spans="1:12" ht="18" customHeight="1">
      <c r="A54" s="23">
        <v>2</v>
      </c>
      <c r="B54" s="21" t="s">
        <v>2062</v>
      </c>
      <c r="C54" s="23"/>
      <c r="D54" s="24"/>
      <c r="E54" s="24"/>
      <c r="F54" s="25">
        <v>315160</v>
      </c>
      <c r="G54" s="18"/>
      <c r="H54" s="18"/>
      <c r="I54" s="18">
        <v>315160</v>
      </c>
      <c r="J54" s="4">
        <v>0</v>
      </c>
      <c r="K54" s="30"/>
      <c r="L54" s="27"/>
    </row>
    <row r="55" spans="1:12" ht="18" customHeight="1">
      <c r="A55" s="16"/>
      <c r="B55" s="11" t="s">
        <v>2063</v>
      </c>
      <c r="C55" s="16" t="s">
        <v>2055</v>
      </c>
      <c r="D55" s="18">
        <v>144</v>
      </c>
      <c r="E55" s="18">
        <v>1400</v>
      </c>
      <c r="F55" s="15">
        <v>201600</v>
      </c>
      <c r="G55" s="18">
        <v>144</v>
      </c>
      <c r="H55" s="18">
        <v>1400</v>
      </c>
      <c r="I55" s="4">
        <v>201600</v>
      </c>
      <c r="J55" s="4">
        <v>0</v>
      </c>
      <c r="K55" s="17" t="s">
        <v>2064</v>
      </c>
      <c r="L55" s="27"/>
    </row>
    <row r="56" spans="1:12" ht="18" customHeight="1">
      <c r="A56" s="16"/>
      <c r="B56" s="11" t="s">
        <v>2065</v>
      </c>
      <c r="C56" s="16" t="s">
        <v>2055</v>
      </c>
      <c r="D56" s="18">
        <v>34</v>
      </c>
      <c r="E56" s="18">
        <v>3340</v>
      </c>
      <c r="F56" s="15">
        <v>113560</v>
      </c>
      <c r="G56" s="18">
        <v>34</v>
      </c>
      <c r="H56" s="18">
        <v>3340</v>
      </c>
      <c r="I56" s="4">
        <v>113560</v>
      </c>
      <c r="J56" s="4">
        <v>0</v>
      </c>
      <c r="K56" s="17" t="s">
        <v>2066</v>
      </c>
      <c r="L56" s="27"/>
    </row>
    <row r="57" spans="1:12" ht="18" customHeight="1">
      <c r="A57" s="16">
        <v>3</v>
      </c>
      <c r="B57" s="11" t="s">
        <v>2067</v>
      </c>
      <c r="C57" s="12" t="s">
        <v>2068</v>
      </c>
      <c r="D57" s="18">
        <v>58</v>
      </c>
      <c r="E57" s="18">
        <v>1000</v>
      </c>
      <c r="F57" s="15">
        <v>58000</v>
      </c>
      <c r="G57" s="18">
        <v>58</v>
      </c>
      <c r="H57" s="18">
        <v>1000</v>
      </c>
      <c r="I57" s="4">
        <v>58000</v>
      </c>
      <c r="J57" s="4">
        <v>0</v>
      </c>
      <c r="K57" s="17" t="s">
        <v>2069</v>
      </c>
      <c r="L57" s="27"/>
    </row>
    <row r="58" spans="1:12" ht="18" customHeight="1">
      <c r="A58" s="2" t="s">
        <v>1889</v>
      </c>
      <c r="B58" s="11" t="s">
        <v>2070</v>
      </c>
      <c r="C58" s="10"/>
      <c r="D58" s="4"/>
      <c r="E58" s="4"/>
      <c r="F58" s="15">
        <v>210000</v>
      </c>
      <c r="G58" s="4"/>
      <c r="H58" s="4"/>
      <c r="I58" s="4">
        <v>150000</v>
      </c>
      <c r="J58" s="4">
        <v>60000</v>
      </c>
      <c r="K58" s="17" t="s">
        <v>2071</v>
      </c>
      <c r="L58" s="27"/>
    </row>
    <row r="59" spans="1:12" ht="18" customHeight="1">
      <c r="A59" s="16">
        <v>1</v>
      </c>
      <c r="B59" s="11" t="s">
        <v>2072</v>
      </c>
      <c r="C59" s="16" t="s">
        <v>2055</v>
      </c>
      <c r="D59" s="18">
        <v>30</v>
      </c>
      <c r="E59" s="18">
        <v>3000</v>
      </c>
      <c r="F59" s="15">
        <v>90000</v>
      </c>
      <c r="G59" s="18">
        <v>30</v>
      </c>
      <c r="H59" s="18">
        <v>1000</v>
      </c>
      <c r="I59" s="4">
        <v>30000</v>
      </c>
      <c r="J59" s="4">
        <v>60000</v>
      </c>
      <c r="K59" s="29" t="s">
        <v>2073</v>
      </c>
      <c r="L59" s="27"/>
    </row>
    <row r="60" spans="1:12" ht="18" customHeight="1">
      <c r="A60" s="16">
        <v>2</v>
      </c>
      <c r="B60" s="11" t="s">
        <v>2074</v>
      </c>
      <c r="C60" s="16" t="s">
        <v>2055</v>
      </c>
      <c r="D60" s="18">
        <v>30</v>
      </c>
      <c r="E60" s="18">
        <v>3000</v>
      </c>
      <c r="F60" s="15">
        <v>90000</v>
      </c>
      <c r="G60" s="18">
        <v>30</v>
      </c>
      <c r="H60" s="18">
        <v>3000</v>
      </c>
      <c r="I60" s="4">
        <v>90000</v>
      </c>
      <c r="J60" s="4">
        <v>0</v>
      </c>
      <c r="K60" s="29" t="s">
        <v>2073</v>
      </c>
      <c r="L60" s="27"/>
    </row>
    <row r="61" spans="1:12" ht="18" customHeight="1">
      <c r="A61" s="16">
        <v>3</v>
      </c>
      <c r="B61" s="11" t="s">
        <v>2067</v>
      </c>
      <c r="C61" s="12" t="s">
        <v>2068</v>
      </c>
      <c r="D61" s="18">
        <v>30</v>
      </c>
      <c r="E61" s="18">
        <v>1000</v>
      </c>
      <c r="F61" s="15">
        <v>30000</v>
      </c>
      <c r="G61" s="18">
        <v>30</v>
      </c>
      <c r="H61" s="18">
        <v>1000</v>
      </c>
      <c r="I61" s="4">
        <v>30000</v>
      </c>
      <c r="J61" s="4">
        <v>0</v>
      </c>
      <c r="K61" s="29"/>
      <c r="L61" s="27"/>
    </row>
    <row r="62" spans="1:12" ht="18" customHeight="1">
      <c r="A62" s="2" t="s">
        <v>2075</v>
      </c>
      <c r="B62" s="11" t="s">
        <v>2076</v>
      </c>
      <c r="C62" s="10"/>
      <c r="D62" s="4"/>
      <c r="E62" s="4"/>
      <c r="F62" s="15">
        <v>36000</v>
      </c>
      <c r="G62" s="4"/>
      <c r="H62" s="4"/>
      <c r="I62" s="4">
        <v>36000</v>
      </c>
      <c r="J62" s="4">
        <v>0</v>
      </c>
      <c r="K62" s="17" t="s">
        <v>2077</v>
      </c>
      <c r="L62" s="27"/>
    </row>
    <row r="63" spans="1:12" ht="18" customHeight="1">
      <c r="A63" s="16">
        <v>1</v>
      </c>
      <c r="B63" s="11" t="s">
        <v>2078</v>
      </c>
      <c r="C63" s="16" t="s">
        <v>2055</v>
      </c>
      <c r="D63" s="18">
        <v>12</v>
      </c>
      <c r="E63" s="18">
        <v>500</v>
      </c>
      <c r="F63" s="15">
        <v>6000</v>
      </c>
      <c r="G63" s="18">
        <v>12</v>
      </c>
      <c r="H63" s="18">
        <v>500</v>
      </c>
      <c r="I63" s="4">
        <v>6000</v>
      </c>
      <c r="J63" s="4">
        <v>0</v>
      </c>
      <c r="K63" s="31" t="s">
        <v>2079</v>
      </c>
      <c r="L63" s="27"/>
    </row>
    <row r="64" spans="1:12" ht="18" customHeight="1">
      <c r="A64" s="16">
        <v>2</v>
      </c>
      <c r="B64" s="11" t="s">
        <v>2080</v>
      </c>
      <c r="C64" s="16" t="s">
        <v>2055</v>
      </c>
      <c r="D64" s="18">
        <v>12</v>
      </c>
      <c r="E64" s="18">
        <v>500</v>
      </c>
      <c r="F64" s="15">
        <v>6000</v>
      </c>
      <c r="G64" s="18">
        <v>12</v>
      </c>
      <c r="H64" s="18">
        <v>500</v>
      </c>
      <c r="I64" s="4">
        <v>6000</v>
      </c>
      <c r="J64" s="4">
        <v>0</v>
      </c>
      <c r="K64" s="31" t="s">
        <v>2079</v>
      </c>
      <c r="L64" s="27"/>
    </row>
    <row r="65" spans="1:12" ht="18" customHeight="1">
      <c r="A65" s="16">
        <v>3</v>
      </c>
      <c r="B65" s="11" t="s">
        <v>2067</v>
      </c>
      <c r="C65" s="12" t="s">
        <v>2068</v>
      </c>
      <c r="D65" s="18">
        <v>24</v>
      </c>
      <c r="E65" s="18">
        <v>1000</v>
      </c>
      <c r="F65" s="15">
        <v>24000</v>
      </c>
      <c r="G65" s="18">
        <v>24</v>
      </c>
      <c r="H65" s="18">
        <v>1000</v>
      </c>
      <c r="I65" s="4">
        <v>24000</v>
      </c>
      <c r="J65" s="4">
        <v>0</v>
      </c>
      <c r="K65" s="31"/>
      <c r="L65" s="27"/>
    </row>
    <row r="66" spans="1:12" ht="18" customHeight="1">
      <c r="A66" s="2" t="s">
        <v>2081</v>
      </c>
      <c r="B66" s="11" t="s">
        <v>2082</v>
      </c>
      <c r="C66" s="16"/>
      <c r="D66" s="18"/>
      <c r="E66" s="18"/>
      <c r="F66" s="15">
        <v>27000</v>
      </c>
      <c r="G66" s="18"/>
      <c r="H66" s="18"/>
      <c r="I66" s="4">
        <v>27000</v>
      </c>
      <c r="J66" s="4">
        <v>0</v>
      </c>
      <c r="K66" s="17"/>
      <c r="L66" s="27"/>
    </row>
    <row r="67" spans="1:12" ht="18" customHeight="1">
      <c r="A67" s="10">
        <v>1</v>
      </c>
      <c r="B67" s="11" t="s">
        <v>2083</v>
      </c>
      <c r="C67" s="16" t="s">
        <v>2055</v>
      </c>
      <c r="D67" s="18">
        <v>90</v>
      </c>
      <c r="E67" s="18">
        <v>300</v>
      </c>
      <c r="F67" s="15">
        <v>27000</v>
      </c>
      <c r="G67" s="18">
        <v>90</v>
      </c>
      <c r="H67" s="18">
        <v>300</v>
      </c>
      <c r="I67" s="4">
        <v>27000</v>
      </c>
      <c r="J67" s="4">
        <v>0</v>
      </c>
      <c r="K67" s="17" t="s">
        <v>2084</v>
      </c>
      <c r="L67" s="27"/>
    </row>
    <row r="68" spans="1:12" ht="18" customHeight="1">
      <c r="A68" s="12" t="s">
        <v>2085</v>
      </c>
      <c r="B68" s="11" t="s">
        <v>2086</v>
      </c>
      <c r="C68" s="16"/>
      <c r="D68" s="18"/>
      <c r="E68" s="18"/>
      <c r="F68" s="22">
        <v>900000</v>
      </c>
      <c r="G68" s="18"/>
      <c r="H68" s="18"/>
      <c r="I68" s="18">
        <v>900000</v>
      </c>
      <c r="J68" s="4">
        <v>0</v>
      </c>
      <c r="K68" s="31" t="s">
        <v>1985</v>
      </c>
      <c r="L68" s="27"/>
    </row>
    <row r="69" spans="1:12" ht="18" customHeight="1">
      <c r="A69" s="10">
        <v>1</v>
      </c>
      <c r="B69" s="11" t="s">
        <v>2087</v>
      </c>
      <c r="C69" s="16" t="s">
        <v>2055</v>
      </c>
      <c r="D69" s="18">
        <v>3</v>
      </c>
      <c r="E69" s="18">
        <v>100000</v>
      </c>
      <c r="F69" s="15">
        <v>300000</v>
      </c>
      <c r="G69" s="18">
        <v>3</v>
      </c>
      <c r="H69" s="18">
        <v>100000</v>
      </c>
      <c r="I69" s="4">
        <v>300000</v>
      </c>
      <c r="J69" s="4">
        <v>0</v>
      </c>
      <c r="K69" s="32" t="s">
        <v>2088</v>
      </c>
      <c r="L69" s="27"/>
    </row>
    <row r="70" spans="1:12" ht="18" customHeight="1">
      <c r="A70" s="10">
        <v>2</v>
      </c>
      <c r="B70" s="11" t="s">
        <v>2089</v>
      </c>
      <c r="C70" s="16" t="s">
        <v>2055</v>
      </c>
      <c r="D70" s="18">
        <v>4</v>
      </c>
      <c r="E70" s="18">
        <v>150000</v>
      </c>
      <c r="F70" s="15">
        <v>600000</v>
      </c>
      <c r="G70" s="18">
        <v>4</v>
      </c>
      <c r="H70" s="18">
        <v>150000</v>
      </c>
      <c r="I70" s="4">
        <v>600000</v>
      </c>
      <c r="J70" s="4">
        <v>0</v>
      </c>
      <c r="K70" s="32" t="s">
        <v>2090</v>
      </c>
      <c r="L70" s="27"/>
    </row>
    <row r="71" spans="1:12" ht="18" customHeight="1">
      <c r="A71" s="8" t="s">
        <v>52</v>
      </c>
      <c r="B71" s="9" t="s">
        <v>2091</v>
      </c>
      <c r="C71" s="5"/>
      <c r="D71" s="6"/>
      <c r="E71" s="6"/>
      <c r="F71" s="19">
        <v>430000</v>
      </c>
      <c r="G71" s="6"/>
      <c r="H71" s="6"/>
      <c r="I71" s="14">
        <v>430000</v>
      </c>
      <c r="J71" s="4">
        <v>0</v>
      </c>
      <c r="K71" s="31" t="s">
        <v>1985</v>
      </c>
      <c r="L71" s="27"/>
    </row>
    <row r="72" spans="1:12" ht="18" customHeight="1">
      <c r="A72" s="10">
        <v>1</v>
      </c>
      <c r="B72" s="11" t="s">
        <v>2092</v>
      </c>
      <c r="C72" s="16" t="s">
        <v>122</v>
      </c>
      <c r="D72" s="4">
        <v>80</v>
      </c>
      <c r="E72" s="4">
        <v>5000</v>
      </c>
      <c r="F72" s="15">
        <v>400000</v>
      </c>
      <c r="G72" s="4">
        <v>80</v>
      </c>
      <c r="H72" s="4">
        <v>5000</v>
      </c>
      <c r="I72" s="4">
        <v>400000</v>
      </c>
      <c r="J72" s="4">
        <v>0</v>
      </c>
      <c r="K72" s="11" t="s">
        <v>2093</v>
      </c>
      <c r="L72" s="27"/>
    </row>
    <row r="73" spans="1:12" ht="18" customHeight="1">
      <c r="A73" s="10">
        <v>2</v>
      </c>
      <c r="B73" s="11" t="s">
        <v>2094</v>
      </c>
      <c r="C73" s="16"/>
      <c r="D73" s="4"/>
      <c r="E73" s="4"/>
      <c r="F73" s="15">
        <v>30000</v>
      </c>
      <c r="G73" s="4"/>
      <c r="H73" s="4"/>
      <c r="I73" s="4">
        <v>30000</v>
      </c>
      <c r="J73" s="4">
        <v>0</v>
      </c>
      <c r="K73" s="11" t="s">
        <v>2095</v>
      </c>
      <c r="L73" s="27"/>
    </row>
    <row r="74" spans="1:12" ht="18" customHeight="1">
      <c r="A74" s="10">
        <v>2.1</v>
      </c>
      <c r="B74" s="11" t="s">
        <v>2096</v>
      </c>
      <c r="C74" s="12" t="s">
        <v>311</v>
      </c>
      <c r="D74" s="4">
        <v>1</v>
      </c>
      <c r="E74" s="4">
        <v>20000</v>
      </c>
      <c r="F74" s="15">
        <v>20000</v>
      </c>
      <c r="G74" s="4">
        <v>1</v>
      </c>
      <c r="H74" s="4">
        <v>20000</v>
      </c>
      <c r="I74" s="4">
        <v>20000</v>
      </c>
      <c r="J74" s="4">
        <v>0</v>
      </c>
      <c r="K74" s="11" t="s">
        <v>2097</v>
      </c>
      <c r="L74" s="27"/>
    </row>
    <row r="75" spans="1:12" ht="18" customHeight="1">
      <c r="A75" s="10">
        <v>2.2000000000000002</v>
      </c>
      <c r="B75" s="11" t="s">
        <v>2098</v>
      </c>
      <c r="C75" s="12" t="s">
        <v>311</v>
      </c>
      <c r="D75" s="4">
        <v>1</v>
      </c>
      <c r="E75" s="4">
        <v>10000</v>
      </c>
      <c r="F75" s="15">
        <v>10000</v>
      </c>
      <c r="G75" s="4">
        <v>1</v>
      </c>
      <c r="H75" s="4">
        <v>10000</v>
      </c>
      <c r="I75" s="4">
        <v>10000</v>
      </c>
      <c r="J75" s="4">
        <v>0</v>
      </c>
      <c r="K75" s="17" t="s">
        <v>2099</v>
      </c>
      <c r="L75" s="27"/>
    </row>
    <row r="76" spans="1:12" ht="48" customHeight="1">
      <c r="A76" s="370" t="s">
        <v>2100</v>
      </c>
      <c r="B76" s="277"/>
      <c r="C76" s="5"/>
      <c r="D76" s="6"/>
      <c r="E76" s="6"/>
      <c r="F76" s="19">
        <v>1737410</v>
      </c>
      <c r="G76" s="6"/>
      <c r="H76" s="6"/>
      <c r="I76" s="14">
        <v>1737410</v>
      </c>
      <c r="J76" s="14">
        <v>0</v>
      </c>
      <c r="K76" s="26"/>
      <c r="L76" s="9" t="s">
        <v>1746</v>
      </c>
    </row>
    <row r="77" spans="1:12" ht="18" customHeight="1">
      <c r="A77" s="8" t="s">
        <v>38</v>
      </c>
      <c r="B77" s="9" t="s">
        <v>2101</v>
      </c>
      <c r="C77" s="20"/>
      <c r="D77" s="14"/>
      <c r="E77" s="14"/>
      <c r="F77" s="19">
        <v>406800</v>
      </c>
      <c r="G77" s="14"/>
      <c r="H77" s="14"/>
      <c r="I77" s="14">
        <v>406800</v>
      </c>
      <c r="J77" s="4">
        <v>0</v>
      </c>
      <c r="K77" s="17"/>
      <c r="L77" s="33"/>
    </row>
    <row r="78" spans="1:12" ht="18" customHeight="1">
      <c r="A78" s="10">
        <v>1</v>
      </c>
      <c r="B78" s="11" t="s">
        <v>2102</v>
      </c>
      <c r="C78" s="16"/>
      <c r="D78" s="4"/>
      <c r="E78" s="4"/>
      <c r="F78" s="22">
        <v>233000</v>
      </c>
      <c r="G78" s="4"/>
      <c r="H78" s="4"/>
      <c r="I78" s="18">
        <v>233000</v>
      </c>
      <c r="J78" s="4">
        <v>0</v>
      </c>
      <c r="K78" s="34"/>
      <c r="L78" s="33"/>
    </row>
    <row r="79" spans="1:12" ht="18" customHeight="1">
      <c r="A79" s="10"/>
      <c r="B79" s="11" t="s">
        <v>2103</v>
      </c>
      <c r="C79" s="16" t="s">
        <v>166</v>
      </c>
      <c r="D79" s="4">
        <v>500</v>
      </c>
      <c r="E79" s="4">
        <v>320</v>
      </c>
      <c r="F79" s="15">
        <v>160000</v>
      </c>
      <c r="G79" s="4">
        <v>500</v>
      </c>
      <c r="H79" s="4">
        <v>320</v>
      </c>
      <c r="I79" s="4">
        <v>160000</v>
      </c>
      <c r="J79" s="4">
        <v>0</v>
      </c>
      <c r="K79" s="34"/>
      <c r="L79" s="33"/>
    </row>
    <row r="80" spans="1:12" ht="18" customHeight="1">
      <c r="A80" s="10"/>
      <c r="B80" s="11" t="s">
        <v>2104</v>
      </c>
      <c r="C80" s="12" t="s">
        <v>288</v>
      </c>
      <c r="D80" s="4">
        <v>2</v>
      </c>
      <c r="E80" s="4">
        <v>19000</v>
      </c>
      <c r="F80" s="15">
        <v>38000</v>
      </c>
      <c r="G80" s="4">
        <v>2</v>
      </c>
      <c r="H80" s="4">
        <v>19000</v>
      </c>
      <c r="I80" s="4">
        <v>38000</v>
      </c>
      <c r="J80" s="4">
        <v>0</v>
      </c>
      <c r="K80" s="34"/>
      <c r="L80" s="33"/>
    </row>
    <row r="81" spans="1:12" ht="18" customHeight="1">
      <c r="A81" s="10"/>
      <c r="B81" s="11" t="s">
        <v>2105</v>
      </c>
      <c r="C81" s="12" t="s">
        <v>288</v>
      </c>
      <c r="D81" s="4">
        <v>1</v>
      </c>
      <c r="E81" s="4">
        <v>26000</v>
      </c>
      <c r="F81" s="15">
        <v>26000</v>
      </c>
      <c r="G81" s="4">
        <v>1</v>
      </c>
      <c r="H81" s="4">
        <v>26000</v>
      </c>
      <c r="I81" s="4">
        <v>26000</v>
      </c>
      <c r="J81" s="4">
        <v>0</v>
      </c>
      <c r="K81" s="34"/>
      <c r="L81" s="33"/>
    </row>
    <row r="82" spans="1:12" ht="18" customHeight="1">
      <c r="A82" s="10"/>
      <c r="B82" s="17" t="s">
        <v>2106</v>
      </c>
      <c r="C82" s="12" t="s">
        <v>427</v>
      </c>
      <c r="D82" s="4">
        <v>1</v>
      </c>
      <c r="E82" s="4">
        <v>9000</v>
      </c>
      <c r="F82" s="15">
        <v>9000</v>
      </c>
      <c r="G82" s="4">
        <v>1</v>
      </c>
      <c r="H82" s="4">
        <v>9000</v>
      </c>
      <c r="I82" s="4">
        <v>9000</v>
      </c>
      <c r="J82" s="4">
        <v>0</v>
      </c>
      <c r="K82" s="35"/>
      <c r="L82" s="33"/>
    </row>
    <row r="83" spans="1:12" ht="18" customHeight="1">
      <c r="A83" s="10">
        <v>2</v>
      </c>
      <c r="B83" s="11" t="s">
        <v>2107</v>
      </c>
      <c r="C83" s="12" t="s">
        <v>288</v>
      </c>
      <c r="D83" s="4">
        <v>1</v>
      </c>
      <c r="E83" s="4">
        <v>32000</v>
      </c>
      <c r="F83" s="15">
        <v>32000</v>
      </c>
      <c r="G83" s="4">
        <v>1</v>
      </c>
      <c r="H83" s="4">
        <v>32000</v>
      </c>
      <c r="I83" s="4">
        <v>32000</v>
      </c>
      <c r="J83" s="4">
        <v>0</v>
      </c>
      <c r="K83" s="35"/>
      <c r="L83" s="33"/>
    </row>
    <row r="84" spans="1:12" ht="18" customHeight="1">
      <c r="A84" s="10">
        <v>3</v>
      </c>
      <c r="B84" s="11" t="s">
        <v>2108</v>
      </c>
      <c r="C84" s="12" t="s">
        <v>191</v>
      </c>
      <c r="D84" s="4">
        <v>1</v>
      </c>
      <c r="E84" s="4">
        <v>7000</v>
      </c>
      <c r="F84" s="15">
        <v>7000</v>
      </c>
      <c r="G84" s="4">
        <v>1</v>
      </c>
      <c r="H84" s="4">
        <v>7000</v>
      </c>
      <c r="I84" s="4">
        <v>7000</v>
      </c>
      <c r="J84" s="4">
        <v>0</v>
      </c>
      <c r="K84" s="35"/>
      <c r="L84" s="33"/>
    </row>
    <row r="85" spans="1:12" ht="18" customHeight="1">
      <c r="A85" s="10">
        <v>4</v>
      </c>
      <c r="B85" s="11" t="s">
        <v>2109</v>
      </c>
      <c r="C85" s="16" t="s">
        <v>124</v>
      </c>
      <c r="D85" s="4">
        <v>0.2</v>
      </c>
      <c r="E85" s="4">
        <v>24000</v>
      </c>
      <c r="F85" s="15">
        <v>4800</v>
      </c>
      <c r="G85" s="4">
        <v>0.2</v>
      </c>
      <c r="H85" s="4">
        <v>24000</v>
      </c>
      <c r="I85" s="4">
        <v>4800</v>
      </c>
      <c r="J85" s="4">
        <v>0</v>
      </c>
      <c r="K85" s="35"/>
      <c r="L85" s="33"/>
    </row>
    <row r="86" spans="1:12" ht="18" customHeight="1">
      <c r="A86" s="10">
        <v>5</v>
      </c>
      <c r="B86" s="11" t="s">
        <v>2110</v>
      </c>
      <c r="C86" s="12" t="s">
        <v>288</v>
      </c>
      <c r="D86" s="4">
        <v>1</v>
      </c>
      <c r="E86" s="4">
        <v>130000</v>
      </c>
      <c r="F86" s="15">
        <v>130000</v>
      </c>
      <c r="G86" s="4">
        <v>1</v>
      </c>
      <c r="H86" s="4">
        <v>130000</v>
      </c>
      <c r="I86" s="4">
        <v>130000</v>
      </c>
      <c r="J86" s="4">
        <v>0</v>
      </c>
      <c r="K86" s="17"/>
      <c r="L86" s="33"/>
    </row>
    <row r="87" spans="1:12" ht="18" customHeight="1">
      <c r="A87" s="8" t="s">
        <v>52</v>
      </c>
      <c r="B87" s="9" t="s">
        <v>2111</v>
      </c>
      <c r="C87" s="20"/>
      <c r="D87" s="14"/>
      <c r="E87" s="14"/>
      <c r="F87" s="19">
        <v>306390</v>
      </c>
      <c r="G87" s="14"/>
      <c r="H87" s="14"/>
      <c r="I87" s="14">
        <v>306390</v>
      </c>
      <c r="J87" s="4">
        <v>0</v>
      </c>
      <c r="K87" s="17"/>
      <c r="L87" s="33"/>
    </row>
    <row r="88" spans="1:12" ht="18" customHeight="1">
      <c r="A88" s="10">
        <v>1</v>
      </c>
      <c r="B88" s="11" t="s">
        <v>2112</v>
      </c>
      <c r="C88" s="2" t="s">
        <v>288</v>
      </c>
      <c r="D88" s="4">
        <v>2</v>
      </c>
      <c r="E88" s="4"/>
      <c r="F88" s="15">
        <v>238600</v>
      </c>
      <c r="G88" s="4">
        <v>2</v>
      </c>
      <c r="H88" s="4"/>
      <c r="I88" s="4">
        <v>238600</v>
      </c>
      <c r="J88" s="4">
        <v>0</v>
      </c>
      <c r="K88" s="17" t="s">
        <v>2113</v>
      </c>
      <c r="L88" s="33"/>
    </row>
    <row r="89" spans="1:12" ht="18" customHeight="1">
      <c r="A89" s="10">
        <v>1.1000000000000001</v>
      </c>
      <c r="B89" s="11" t="s">
        <v>2114</v>
      </c>
      <c r="C89" s="10"/>
      <c r="D89" s="4"/>
      <c r="E89" s="4"/>
      <c r="F89" s="15">
        <v>207800</v>
      </c>
      <c r="G89" s="4"/>
      <c r="H89" s="4"/>
      <c r="I89" s="4">
        <v>207800</v>
      </c>
      <c r="J89" s="4">
        <v>0</v>
      </c>
      <c r="K89" s="17"/>
      <c r="L89" s="33"/>
    </row>
    <row r="90" spans="1:12" ht="18" customHeight="1">
      <c r="A90" s="10"/>
      <c r="B90" s="17" t="s">
        <v>2115</v>
      </c>
      <c r="C90" s="2" t="s">
        <v>191</v>
      </c>
      <c r="D90" s="4">
        <v>1</v>
      </c>
      <c r="E90" s="4">
        <v>168000</v>
      </c>
      <c r="F90" s="15">
        <v>168000</v>
      </c>
      <c r="G90" s="4">
        <v>1</v>
      </c>
      <c r="H90" s="4">
        <v>168000</v>
      </c>
      <c r="I90" s="4">
        <v>168000</v>
      </c>
      <c r="J90" s="4">
        <v>0</v>
      </c>
      <c r="K90" s="17"/>
      <c r="L90" s="33"/>
    </row>
    <row r="91" spans="1:12" ht="18" customHeight="1">
      <c r="A91" s="10"/>
      <c r="B91" s="11" t="s">
        <v>2116</v>
      </c>
      <c r="C91" s="2" t="s">
        <v>191</v>
      </c>
      <c r="D91" s="4">
        <v>1</v>
      </c>
      <c r="E91" s="4">
        <v>8000</v>
      </c>
      <c r="F91" s="15">
        <v>8000</v>
      </c>
      <c r="G91" s="4">
        <v>1</v>
      </c>
      <c r="H91" s="4">
        <v>8000</v>
      </c>
      <c r="I91" s="4">
        <v>8000</v>
      </c>
      <c r="J91" s="4">
        <v>0</v>
      </c>
      <c r="K91" s="17"/>
      <c r="L91" s="33"/>
    </row>
    <row r="92" spans="1:12" ht="18" customHeight="1">
      <c r="A92" s="10"/>
      <c r="B92" s="11" t="s">
        <v>2117</v>
      </c>
      <c r="C92" s="2" t="s">
        <v>191</v>
      </c>
      <c r="D92" s="4">
        <v>1</v>
      </c>
      <c r="E92" s="4">
        <v>9000</v>
      </c>
      <c r="F92" s="15">
        <v>9000</v>
      </c>
      <c r="G92" s="4">
        <v>1</v>
      </c>
      <c r="H92" s="4">
        <v>9000</v>
      </c>
      <c r="I92" s="4">
        <v>9000</v>
      </c>
      <c r="J92" s="4">
        <v>0</v>
      </c>
      <c r="K92" s="17"/>
      <c r="L92" s="33"/>
    </row>
    <row r="93" spans="1:12" ht="18" customHeight="1">
      <c r="A93" s="10"/>
      <c r="B93" s="11" t="s">
        <v>2118</v>
      </c>
      <c r="C93" s="2" t="s">
        <v>191</v>
      </c>
      <c r="D93" s="4">
        <v>1</v>
      </c>
      <c r="E93" s="4">
        <v>7000</v>
      </c>
      <c r="F93" s="15">
        <v>7000</v>
      </c>
      <c r="G93" s="4">
        <v>1</v>
      </c>
      <c r="H93" s="4">
        <v>7000</v>
      </c>
      <c r="I93" s="4">
        <v>7000</v>
      </c>
      <c r="J93" s="4">
        <v>0</v>
      </c>
      <c r="K93" s="17"/>
      <c r="L93" s="33"/>
    </row>
    <row r="94" spans="1:12" ht="18" customHeight="1">
      <c r="A94" s="10"/>
      <c r="B94" s="11" t="s">
        <v>2119</v>
      </c>
      <c r="C94" s="2" t="s">
        <v>191</v>
      </c>
      <c r="D94" s="4">
        <v>1</v>
      </c>
      <c r="E94" s="4">
        <v>500</v>
      </c>
      <c r="F94" s="15">
        <v>500</v>
      </c>
      <c r="G94" s="4">
        <v>1</v>
      </c>
      <c r="H94" s="4">
        <v>500</v>
      </c>
      <c r="I94" s="4">
        <v>500</v>
      </c>
      <c r="J94" s="4">
        <v>0</v>
      </c>
      <c r="K94" s="17"/>
      <c r="L94" s="33"/>
    </row>
    <row r="95" spans="1:12" ht="18" customHeight="1">
      <c r="A95" s="10"/>
      <c r="B95" s="11" t="s">
        <v>1762</v>
      </c>
      <c r="C95" s="2" t="s">
        <v>288</v>
      </c>
      <c r="D95" s="4">
        <v>1</v>
      </c>
      <c r="E95" s="4">
        <v>4000</v>
      </c>
      <c r="F95" s="15">
        <v>4000</v>
      </c>
      <c r="G95" s="4">
        <v>1</v>
      </c>
      <c r="H95" s="4">
        <v>4000</v>
      </c>
      <c r="I95" s="4">
        <v>4000</v>
      </c>
      <c r="J95" s="4">
        <v>0</v>
      </c>
      <c r="K95" s="17"/>
      <c r="L95" s="33"/>
    </row>
    <row r="96" spans="1:12" ht="18" customHeight="1">
      <c r="A96" s="10"/>
      <c r="B96" s="11" t="s">
        <v>2120</v>
      </c>
      <c r="C96" s="2" t="s">
        <v>288</v>
      </c>
      <c r="D96" s="4">
        <v>1</v>
      </c>
      <c r="E96" s="4">
        <v>4800</v>
      </c>
      <c r="F96" s="15">
        <v>4800</v>
      </c>
      <c r="G96" s="4">
        <v>1</v>
      </c>
      <c r="H96" s="4">
        <v>4800</v>
      </c>
      <c r="I96" s="4">
        <v>4800</v>
      </c>
      <c r="J96" s="4">
        <v>0</v>
      </c>
      <c r="K96" s="17"/>
      <c r="L96" s="33"/>
    </row>
    <row r="97" spans="1:12" ht="18" customHeight="1">
      <c r="A97" s="10"/>
      <c r="B97" s="11" t="s">
        <v>2121</v>
      </c>
      <c r="C97" s="2" t="s">
        <v>288</v>
      </c>
      <c r="D97" s="4">
        <v>1</v>
      </c>
      <c r="E97" s="4">
        <v>4500</v>
      </c>
      <c r="F97" s="15">
        <v>4500</v>
      </c>
      <c r="G97" s="4">
        <v>1</v>
      </c>
      <c r="H97" s="4">
        <v>4500</v>
      </c>
      <c r="I97" s="4">
        <v>4500</v>
      </c>
      <c r="J97" s="4">
        <v>0</v>
      </c>
      <c r="K97" s="17"/>
      <c r="L97" s="33"/>
    </row>
    <row r="98" spans="1:12" ht="18" customHeight="1">
      <c r="A98" s="10"/>
      <c r="B98" s="11" t="s">
        <v>2122</v>
      </c>
      <c r="C98" s="2" t="s">
        <v>427</v>
      </c>
      <c r="D98" s="4">
        <v>1</v>
      </c>
      <c r="E98" s="4">
        <v>2000</v>
      </c>
      <c r="F98" s="15">
        <v>2000</v>
      </c>
      <c r="G98" s="4">
        <v>1</v>
      </c>
      <c r="H98" s="4">
        <v>2000</v>
      </c>
      <c r="I98" s="4">
        <v>2000</v>
      </c>
      <c r="J98" s="4">
        <v>0</v>
      </c>
      <c r="K98" s="17"/>
      <c r="L98" s="33"/>
    </row>
    <row r="99" spans="1:12" ht="18" customHeight="1">
      <c r="A99" s="10">
        <v>1.2</v>
      </c>
      <c r="B99" s="11" t="s">
        <v>2123</v>
      </c>
      <c r="C99" s="10"/>
      <c r="D99" s="4"/>
      <c r="E99" s="4"/>
      <c r="F99" s="15">
        <v>30800</v>
      </c>
      <c r="G99" s="4"/>
      <c r="H99" s="4"/>
      <c r="I99" s="4">
        <v>30800</v>
      </c>
      <c r="J99" s="4">
        <v>0</v>
      </c>
      <c r="K99" s="17"/>
      <c r="L99" s="33"/>
    </row>
    <row r="100" spans="1:12" ht="18" customHeight="1">
      <c r="A100" s="10"/>
      <c r="B100" s="11" t="s">
        <v>2124</v>
      </c>
      <c r="C100" s="2" t="s">
        <v>191</v>
      </c>
      <c r="D100" s="4">
        <v>1</v>
      </c>
      <c r="E100" s="4">
        <v>8000</v>
      </c>
      <c r="F100" s="15">
        <v>8000</v>
      </c>
      <c r="G100" s="4">
        <v>1</v>
      </c>
      <c r="H100" s="4">
        <v>8000</v>
      </c>
      <c r="I100" s="4">
        <v>8000</v>
      </c>
      <c r="J100" s="4">
        <v>0</v>
      </c>
      <c r="K100" s="17"/>
      <c r="L100" s="33"/>
    </row>
    <row r="101" spans="1:12" ht="18" customHeight="1">
      <c r="A101" s="10"/>
      <c r="B101" s="11" t="s">
        <v>2118</v>
      </c>
      <c r="C101" s="2" t="s">
        <v>191</v>
      </c>
      <c r="D101" s="4">
        <v>1</v>
      </c>
      <c r="E101" s="4">
        <v>7000</v>
      </c>
      <c r="F101" s="15">
        <v>7000</v>
      </c>
      <c r="G101" s="4">
        <v>1</v>
      </c>
      <c r="H101" s="4">
        <v>7000</v>
      </c>
      <c r="I101" s="4">
        <v>7000</v>
      </c>
      <c r="J101" s="4">
        <v>0</v>
      </c>
      <c r="K101" s="17"/>
      <c r="L101" s="33"/>
    </row>
    <row r="102" spans="1:12" ht="18" customHeight="1">
      <c r="A102" s="10"/>
      <c r="B102" s="11" t="s">
        <v>2119</v>
      </c>
      <c r="C102" s="2" t="s">
        <v>191</v>
      </c>
      <c r="D102" s="4">
        <v>1</v>
      </c>
      <c r="E102" s="4">
        <v>500</v>
      </c>
      <c r="F102" s="15">
        <v>500</v>
      </c>
      <c r="G102" s="4">
        <v>1</v>
      </c>
      <c r="H102" s="4">
        <v>500</v>
      </c>
      <c r="I102" s="4">
        <v>500</v>
      </c>
      <c r="J102" s="4">
        <v>0</v>
      </c>
      <c r="K102" s="17"/>
      <c r="L102" s="33"/>
    </row>
    <row r="103" spans="1:12" ht="18" customHeight="1">
      <c r="A103" s="10"/>
      <c r="B103" s="11" t="s">
        <v>1762</v>
      </c>
      <c r="C103" s="2" t="s">
        <v>288</v>
      </c>
      <c r="D103" s="4">
        <v>1</v>
      </c>
      <c r="E103" s="4">
        <v>4000</v>
      </c>
      <c r="F103" s="15">
        <v>4000</v>
      </c>
      <c r="G103" s="4">
        <v>1</v>
      </c>
      <c r="H103" s="4">
        <v>4000</v>
      </c>
      <c r="I103" s="4">
        <v>4000</v>
      </c>
      <c r="J103" s="4">
        <v>0</v>
      </c>
      <c r="K103" s="17"/>
      <c r="L103" s="33"/>
    </row>
    <row r="104" spans="1:12" ht="18" customHeight="1">
      <c r="A104" s="10"/>
      <c r="B104" s="11" t="s">
        <v>2120</v>
      </c>
      <c r="C104" s="2" t="s">
        <v>288</v>
      </c>
      <c r="D104" s="4">
        <v>1</v>
      </c>
      <c r="E104" s="4">
        <v>4800</v>
      </c>
      <c r="F104" s="15">
        <v>4800</v>
      </c>
      <c r="G104" s="4">
        <v>1</v>
      </c>
      <c r="H104" s="4">
        <v>4800</v>
      </c>
      <c r="I104" s="4">
        <v>4800</v>
      </c>
      <c r="J104" s="4">
        <v>0</v>
      </c>
      <c r="K104" s="17"/>
      <c r="L104" s="33"/>
    </row>
    <row r="105" spans="1:12" ht="18" customHeight="1">
      <c r="A105" s="10"/>
      <c r="B105" s="11" t="s">
        <v>2121</v>
      </c>
      <c r="C105" s="2" t="s">
        <v>288</v>
      </c>
      <c r="D105" s="4">
        <v>1</v>
      </c>
      <c r="E105" s="4">
        <v>4500</v>
      </c>
      <c r="F105" s="15">
        <v>4500</v>
      </c>
      <c r="G105" s="4">
        <v>1</v>
      </c>
      <c r="H105" s="4">
        <v>4500</v>
      </c>
      <c r="I105" s="4">
        <v>4500</v>
      </c>
      <c r="J105" s="4">
        <v>0</v>
      </c>
      <c r="K105" s="17"/>
      <c r="L105" s="33"/>
    </row>
    <row r="106" spans="1:12" ht="18" customHeight="1">
      <c r="A106" s="10"/>
      <c r="B106" s="11" t="s">
        <v>2122</v>
      </c>
      <c r="C106" s="2" t="s">
        <v>427</v>
      </c>
      <c r="D106" s="4">
        <v>1</v>
      </c>
      <c r="E106" s="4">
        <v>2000</v>
      </c>
      <c r="F106" s="15">
        <v>2000</v>
      </c>
      <c r="G106" s="4">
        <v>1</v>
      </c>
      <c r="H106" s="4">
        <v>2000</v>
      </c>
      <c r="I106" s="4">
        <v>2000</v>
      </c>
      <c r="J106" s="4">
        <v>0</v>
      </c>
      <c r="K106" s="17"/>
      <c r="L106" s="33"/>
    </row>
    <row r="107" spans="1:12" ht="18" customHeight="1">
      <c r="A107" s="10">
        <v>2</v>
      </c>
      <c r="B107" s="11" t="s">
        <v>2125</v>
      </c>
      <c r="C107" s="10"/>
      <c r="D107" s="4"/>
      <c r="E107" s="4"/>
      <c r="F107" s="15">
        <v>47790</v>
      </c>
      <c r="G107" s="4"/>
      <c r="H107" s="4"/>
      <c r="I107" s="4">
        <v>47790</v>
      </c>
      <c r="J107" s="4">
        <v>0</v>
      </c>
      <c r="K107" s="17"/>
      <c r="L107" s="33"/>
    </row>
    <row r="108" spans="1:12" ht="18" customHeight="1">
      <c r="A108" s="10">
        <v>2.1</v>
      </c>
      <c r="B108" s="11" t="s">
        <v>2114</v>
      </c>
      <c r="C108" s="10"/>
      <c r="D108" s="4"/>
      <c r="E108" s="4"/>
      <c r="F108" s="15">
        <v>37170</v>
      </c>
      <c r="G108" s="4"/>
      <c r="H108" s="4"/>
      <c r="I108" s="4">
        <v>37170</v>
      </c>
      <c r="J108" s="4">
        <v>0</v>
      </c>
      <c r="K108" s="17"/>
      <c r="L108" s="33"/>
    </row>
    <row r="109" spans="1:12" ht="18" customHeight="1">
      <c r="A109" s="10"/>
      <c r="B109" s="11" t="s">
        <v>2126</v>
      </c>
      <c r="C109" s="2" t="s">
        <v>2127</v>
      </c>
      <c r="D109" s="4">
        <v>1</v>
      </c>
      <c r="E109" s="4">
        <v>6000</v>
      </c>
      <c r="F109" s="15">
        <v>6000</v>
      </c>
      <c r="G109" s="4">
        <v>1</v>
      </c>
      <c r="H109" s="4">
        <v>6000</v>
      </c>
      <c r="I109" s="4">
        <v>6000</v>
      </c>
      <c r="J109" s="4">
        <v>0</v>
      </c>
      <c r="K109" s="17"/>
      <c r="L109" s="33"/>
    </row>
    <row r="110" spans="1:12" ht="18" customHeight="1">
      <c r="A110" s="10"/>
      <c r="B110" s="11" t="s">
        <v>2128</v>
      </c>
      <c r="C110" s="2" t="s">
        <v>2127</v>
      </c>
      <c r="D110" s="4">
        <v>1</v>
      </c>
      <c r="E110" s="4">
        <v>31170</v>
      </c>
      <c r="F110" s="15">
        <v>31170</v>
      </c>
      <c r="G110" s="4">
        <v>1</v>
      </c>
      <c r="H110" s="4">
        <v>31170</v>
      </c>
      <c r="I110" s="4">
        <v>31170</v>
      </c>
      <c r="J110" s="4">
        <v>0</v>
      </c>
      <c r="K110" s="17" t="s">
        <v>2129</v>
      </c>
      <c r="L110" s="33"/>
    </row>
    <row r="111" spans="1:12" ht="18" customHeight="1">
      <c r="A111" s="10">
        <v>2.2000000000000002</v>
      </c>
      <c r="B111" s="11" t="s">
        <v>2123</v>
      </c>
      <c r="C111" s="10"/>
      <c r="D111" s="4"/>
      <c r="E111" s="4"/>
      <c r="F111" s="15">
        <v>10620</v>
      </c>
      <c r="G111" s="4"/>
      <c r="H111" s="4"/>
      <c r="I111" s="4">
        <v>10620</v>
      </c>
      <c r="J111" s="4">
        <v>0</v>
      </c>
      <c r="K111" s="17"/>
      <c r="L111" s="33"/>
    </row>
    <row r="112" spans="1:12" ht="18" customHeight="1">
      <c r="A112" s="10"/>
      <c r="B112" s="11" t="s">
        <v>2126</v>
      </c>
      <c r="C112" s="2" t="s">
        <v>2127</v>
      </c>
      <c r="D112" s="4">
        <v>1</v>
      </c>
      <c r="E112" s="4">
        <v>6000</v>
      </c>
      <c r="F112" s="15">
        <v>6000</v>
      </c>
      <c r="G112" s="4">
        <v>1</v>
      </c>
      <c r="H112" s="4">
        <v>6000</v>
      </c>
      <c r="I112" s="4">
        <v>6000</v>
      </c>
      <c r="J112" s="4">
        <v>0</v>
      </c>
      <c r="K112" s="17"/>
      <c r="L112" s="33"/>
    </row>
    <row r="113" spans="1:12" ht="18" customHeight="1">
      <c r="A113" s="10"/>
      <c r="B113" s="11" t="s">
        <v>2128</v>
      </c>
      <c r="C113" s="2" t="s">
        <v>2127</v>
      </c>
      <c r="D113" s="4">
        <v>1</v>
      </c>
      <c r="E113" s="4">
        <v>4620</v>
      </c>
      <c r="F113" s="15">
        <v>4620</v>
      </c>
      <c r="G113" s="4">
        <v>1</v>
      </c>
      <c r="H113" s="4">
        <v>4620</v>
      </c>
      <c r="I113" s="4">
        <v>4620</v>
      </c>
      <c r="J113" s="4">
        <v>0</v>
      </c>
      <c r="K113" s="17" t="s">
        <v>2129</v>
      </c>
      <c r="L113" s="33"/>
    </row>
    <row r="114" spans="1:12" ht="18" customHeight="1">
      <c r="A114" s="10">
        <v>3</v>
      </c>
      <c r="B114" s="11" t="s">
        <v>2130</v>
      </c>
      <c r="C114" s="2" t="s">
        <v>288</v>
      </c>
      <c r="D114" s="4">
        <v>1</v>
      </c>
      <c r="E114" s="4">
        <v>20000</v>
      </c>
      <c r="F114" s="15">
        <v>20000</v>
      </c>
      <c r="G114" s="4">
        <v>1</v>
      </c>
      <c r="H114" s="4">
        <v>20000</v>
      </c>
      <c r="I114" s="4">
        <v>20000</v>
      </c>
      <c r="J114" s="4">
        <v>0</v>
      </c>
      <c r="K114" s="17"/>
      <c r="L114" s="33"/>
    </row>
    <row r="115" spans="1:12" ht="18" customHeight="1">
      <c r="A115" s="10">
        <v>4</v>
      </c>
      <c r="B115" s="11" t="s">
        <v>2131</v>
      </c>
      <c r="C115" s="2" t="s">
        <v>2127</v>
      </c>
      <c r="D115" s="4">
        <v>4</v>
      </c>
      <c r="E115" s="4">
        <v>0</v>
      </c>
      <c r="F115" s="15">
        <v>0</v>
      </c>
      <c r="G115" s="4">
        <v>4</v>
      </c>
      <c r="H115" s="4">
        <v>0</v>
      </c>
      <c r="I115" s="4">
        <v>0</v>
      </c>
      <c r="J115" s="4">
        <v>0</v>
      </c>
      <c r="K115" s="36" t="s">
        <v>2132</v>
      </c>
      <c r="L115" s="33"/>
    </row>
    <row r="116" spans="1:12" ht="18" customHeight="1">
      <c r="A116" s="8" t="s">
        <v>60</v>
      </c>
      <c r="B116" s="9" t="s">
        <v>2133</v>
      </c>
      <c r="C116" s="20"/>
      <c r="D116" s="14"/>
      <c r="E116" s="14"/>
      <c r="F116" s="19">
        <v>686000</v>
      </c>
      <c r="G116" s="14"/>
      <c r="H116" s="14"/>
      <c r="I116" s="14">
        <v>686000</v>
      </c>
      <c r="J116" s="4">
        <v>0</v>
      </c>
      <c r="K116" s="11" t="s">
        <v>2134</v>
      </c>
      <c r="L116" s="33"/>
    </row>
    <row r="117" spans="1:12" ht="18" customHeight="1">
      <c r="A117" s="10">
        <v>1</v>
      </c>
      <c r="B117" s="17" t="s">
        <v>2135</v>
      </c>
      <c r="C117" s="12" t="s">
        <v>427</v>
      </c>
      <c r="D117" s="4">
        <v>1</v>
      </c>
      <c r="E117" s="4">
        <v>35000</v>
      </c>
      <c r="F117" s="15">
        <v>35000</v>
      </c>
      <c r="G117" s="4">
        <v>1</v>
      </c>
      <c r="H117" s="4">
        <v>35000</v>
      </c>
      <c r="I117" s="4">
        <v>35000</v>
      </c>
      <c r="J117" s="4">
        <v>0</v>
      </c>
      <c r="K117" s="17"/>
      <c r="L117" s="33"/>
    </row>
    <row r="118" spans="1:12" ht="18" customHeight="1">
      <c r="A118" s="10">
        <v>2</v>
      </c>
      <c r="B118" s="11" t="s">
        <v>2136</v>
      </c>
      <c r="C118" s="12" t="s">
        <v>427</v>
      </c>
      <c r="D118" s="4">
        <v>1</v>
      </c>
      <c r="E118" s="4">
        <v>60000</v>
      </c>
      <c r="F118" s="15">
        <v>60000</v>
      </c>
      <c r="G118" s="4">
        <v>1</v>
      </c>
      <c r="H118" s="4">
        <v>60000</v>
      </c>
      <c r="I118" s="4">
        <v>60000</v>
      </c>
      <c r="J118" s="4">
        <v>0</v>
      </c>
      <c r="K118" s="17"/>
      <c r="L118" s="33"/>
    </row>
    <row r="119" spans="1:12" ht="18" customHeight="1">
      <c r="A119" s="10">
        <v>3</v>
      </c>
      <c r="B119" s="11" t="s">
        <v>2137</v>
      </c>
      <c r="C119" s="12" t="s">
        <v>427</v>
      </c>
      <c r="D119" s="4">
        <v>1</v>
      </c>
      <c r="E119" s="4">
        <v>60000</v>
      </c>
      <c r="F119" s="15">
        <v>60000</v>
      </c>
      <c r="G119" s="4">
        <v>1</v>
      </c>
      <c r="H119" s="4">
        <v>60000</v>
      </c>
      <c r="I119" s="4">
        <v>60000</v>
      </c>
      <c r="J119" s="4">
        <v>0</v>
      </c>
      <c r="K119" s="17"/>
      <c r="L119" s="33"/>
    </row>
    <row r="120" spans="1:12" ht="18" customHeight="1">
      <c r="A120" s="10">
        <v>4</v>
      </c>
      <c r="B120" s="11" t="s">
        <v>2138</v>
      </c>
      <c r="C120" s="12" t="s">
        <v>427</v>
      </c>
      <c r="D120" s="4">
        <v>1</v>
      </c>
      <c r="E120" s="4">
        <v>60000</v>
      </c>
      <c r="F120" s="15">
        <v>60000</v>
      </c>
      <c r="G120" s="4">
        <v>1</v>
      </c>
      <c r="H120" s="4">
        <v>60000</v>
      </c>
      <c r="I120" s="4">
        <v>60000</v>
      </c>
      <c r="J120" s="4">
        <v>0</v>
      </c>
      <c r="K120" s="17"/>
      <c r="L120" s="33"/>
    </row>
    <row r="121" spans="1:12" ht="18" customHeight="1">
      <c r="A121" s="10">
        <v>5</v>
      </c>
      <c r="B121" s="11" t="s">
        <v>2139</v>
      </c>
      <c r="C121" s="12" t="s">
        <v>427</v>
      </c>
      <c r="D121" s="4">
        <v>1</v>
      </c>
      <c r="E121" s="4">
        <v>60000</v>
      </c>
      <c r="F121" s="15">
        <v>60000</v>
      </c>
      <c r="G121" s="4">
        <v>1</v>
      </c>
      <c r="H121" s="4">
        <v>60000</v>
      </c>
      <c r="I121" s="4">
        <v>60000</v>
      </c>
      <c r="J121" s="4">
        <v>0</v>
      </c>
      <c r="K121" s="17"/>
      <c r="L121" s="33"/>
    </row>
    <row r="122" spans="1:12" ht="18" customHeight="1">
      <c r="A122" s="10">
        <v>6</v>
      </c>
      <c r="B122" s="17" t="s">
        <v>2140</v>
      </c>
      <c r="C122" s="12" t="s">
        <v>427</v>
      </c>
      <c r="D122" s="4">
        <v>1</v>
      </c>
      <c r="E122" s="4">
        <v>28000</v>
      </c>
      <c r="F122" s="15">
        <v>28000</v>
      </c>
      <c r="G122" s="4">
        <v>1</v>
      </c>
      <c r="H122" s="4">
        <v>28000</v>
      </c>
      <c r="I122" s="4">
        <v>28000</v>
      </c>
      <c r="J122" s="4">
        <v>0</v>
      </c>
      <c r="K122" s="17"/>
      <c r="L122" s="33"/>
    </row>
    <row r="123" spans="1:12" ht="18" customHeight="1">
      <c r="A123" s="10">
        <v>7</v>
      </c>
      <c r="B123" s="11" t="s">
        <v>2141</v>
      </c>
      <c r="C123" s="12" t="s">
        <v>427</v>
      </c>
      <c r="D123" s="4">
        <v>1</v>
      </c>
      <c r="E123" s="4">
        <v>28000</v>
      </c>
      <c r="F123" s="15">
        <v>28000</v>
      </c>
      <c r="G123" s="4">
        <v>1</v>
      </c>
      <c r="H123" s="4">
        <v>28000</v>
      </c>
      <c r="I123" s="4">
        <v>28000</v>
      </c>
      <c r="J123" s="4">
        <v>0</v>
      </c>
      <c r="K123" s="17"/>
      <c r="L123" s="33"/>
    </row>
    <row r="124" spans="1:12" ht="18" customHeight="1">
      <c r="A124" s="10">
        <v>8</v>
      </c>
      <c r="B124" s="11" t="s">
        <v>2142</v>
      </c>
      <c r="C124" s="12" t="s">
        <v>427</v>
      </c>
      <c r="D124" s="4">
        <v>1</v>
      </c>
      <c r="E124" s="4">
        <v>50000</v>
      </c>
      <c r="F124" s="15">
        <v>50000</v>
      </c>
      <c r="G124" s="4">
        <v>1</v>
      </c>
      <c r="H124" s="4">
        <v>50000</v>
      </c>
      <c r="I124" s="4">
        <v>50000</v>
      </c>
      <c r="J124" s="4">
        <v>0</v>
      </c>
      <c r="K124" s="17"/>
      <c r="L124" s="33"/>
    </row>
    <row r="125" spans="1:12" ht="18" customHeight="1">
      <c r="A125" s="10">
        <v>9</v>
      </c>
      <c r="B125" s="11" t="s">
        <v>2143</v>
      </c>
      <c r="C125" s="12" t="s">
        <v>288</v>
      </c>
      <c r="D125" s="4">
        <v>1</v>
      </c>
      <c r="E125" s="4">
        <v>30000</v>
      </c>
      <c r="F125" s="15">
        <v>30000</v>
      </c>
      <c r="G125" s="4">
        <v>1</v>
      </c>
      <c r="H125" s="4">
        <v>30000</v>
      </c>
      <c r="I125" s="4">
        <v>30000</v>
      </c>
      <c r="J125" s="4">
        <v>0</v>
      </c>
      <c r="K125" s="17"/>
      <c r="L125" s="33"/>
    </row>
    <row r="126" spans="1:12" ht="18" customHeight="1">
      <c r="A126" s="10">
        <v>10</v>
      </c>
      <c r="B126" s="11" t="s">
        <v>2144</v>
      </c>
      <c r="C126" s="12" t="s">
        <v>288</v>
      </c>
      <c r="D126" s="4">
        <v>1</v>
      </c>
      <c r="E126" s="4">
        <v>20000</v>
      </c>
      <c r="F126" s="15">
        <v>20000</v>
      </c>
      <c r="G126" s="4">
        <v>1</v>
      </c>
      <c r="H126" s="4">
        <v>20000</v>
      </c>
      <c r="I126" s="4">
        <v>20000</v>
      </c>
      <c r="J126" s="4">
        <v>0</v>
      </c>
      <c r="K126" s="17"/>
      <c r="L126" s="33"/>
    </row>
    <row r="127" spans="1:12" ht="18" customHeight="1">
      <c r="A127" s="10">
        <v>11</v>
      </c>
      <c r="B127" s="11" t="s">
        <v>2145</v>
      </c>
      <c r="C127" s="12" t="s">
        <v>288</v>
      </c>
      <c r="D127" s="4">
        <v>1</v>
      </c>
      <c r="E127" s="4">
        <v>50000</v>
      </c>
      <c r="F127" s="15">
        <v>50000</v>
      </c>
      <c r="G127" s="4">
        <v>1</v>
      </c>
      <c r="H127" s="4">
        <v>50000</v>
      </c>
      <c r="I127" s="4">
        <v>50000</v>
      </c>
      <c r="J127" s="4">
        <v>0</v>
      </c>
      <c r="K127" s="17"/>
      <c r="L127" s="33"/>
    </row>
    <row r="128" spans="1:12" ht="18" customHeight="1">
      <c r="A128" s="10">
        <v>12</v>
      </c>
      <c r="B128" s="11" t="s">
        <v>2146</v>
      </c>
      <c r="C128" s="12" t="s">
        <v>288</v>
      </c>
      <c r="D128" s="4">
        <v>1</v>
      </c>
      <c r="E128" s="4">
        <v>20000</v>
      </c>
      <c r="F128" s="15">
        <v>20000</v>
      </c>
      <c r="G128" s="4">
        <v>1</v>
      </c>
      <c r="H128" s="4">
        <v>20000</v>
      </c>
      <c r="I128" s="4">
        <v>20000</v>
      </c>
      <c r="J128" s="4">
        <v>0</v>
      </c>
      <c r="K128" s="17"/>
      <c r="L128" s="33"/>
    </row>
    <row r="129" spans="1:12" ht="18" customHeight="1">
      <c r="A129" s="10">
        <v>13</v>
      </c>
      <c r="B129" s="11" t="s">
        <v>2147</v>
      </c>
      <c r="C129" s="12" t="s">
        <v>288</v>
      </c>
      <c r="D129" s="4">
        <v>1</v>
      </c>
      <c r="E129" s="4">
        <v>20000</v>
      </c>
      <c r="F129" s="15">
        <v>20000</v>
      </c>
      <c r="G129" s="4">
        <v>1</v>
      </c>
      <c r="H129" s="4">
        <v>20000</v>
      </c>
      <c r="I129" s="4">
        <v>20000</v>
      </c>
      <c r="J129" s="4">
        <v>0</v>
      </c>
      <c r="K129" s="17"/>
      <c r="L129" s="33"/>
    </row>
    <row r="130" spans="1:12" ht="18" customHeight="1">
      <c r="A130" s="10">
        <v>14</v>
      </c>
      <c r="B130" s="11" t="s">
        <v>2148</v>
      </c>
      <c r="C130" s="12" t="s">
        <v>288</v>
      </c>
      <c r="D130" s="4">
        <v>1</v>
      </c>
      <c r="E130" s="4">
        <v>40000</v>
      </c>
      <c r="F130" s="15">
        <v>40000</v>
      </c>
      <c r="G130" s="4">
        <v>1</v>
      </c>
      <c r="H130" s="4">
        <v>40000</v>
      </c>
      <c r="I130" s="4">
        <v>40000</v>
      </c>
      <c r="J130" s="4">
        <v>0</v>
      </c>
      <c r="K130" s="17"/>
      <c r="L130" s="33"/>
    </row>
    <row r="131" spans="1:12" ht="18" customHeight="1">
      <c r="A131" s="10">
        <v>15</v>
      </c>
      <c r="B131" s="11" t="s">
        <v>2149</v>
      </c>
      <c r="C131" s="12" t="s">
        <v>288</v>
      </c>
      <c r="D131" s="4">
        <v>1</v>
      </c>
      <c r="E131" s="4">
        <v>20000</v>
      </c>
      <c r="F131" s="15">
        <v>20000</v>
      </c>
      <c r="G131" s="4">
        <v>1</v>
      </c>
      <c r="H131" s="4">
        <v>20000</v>
      </c>
      <c r="I131" s="4">
        <v>20000</v>
      </c>
      <c r="J131" s="4">
        <v>0</v>
      </c>
      <c r="K131" s="17"/>
      <c r="L131" s="33"/>
    </row>
    <row r="132" spans="1:12" ht="18" customHeight="1">
      <c r="A132" s="10">
        <v>16</v>
      </c>
      <c r="B132" s="17" t="s">
        <v>2150</v>
      </c>
      <c r="C132" s="12" t="s">
        <v>288</v>
      </c>
      <c r="D132" s="4">
        <v>1</v>
      </c>
      <c r="E132" s="4">
        <v>20000</v>
      </c>
      <c r="F132" s="15">
        <v>20000</v>
      </c>
      <c r="G132" s="4">
        <v>1</v>
      </c>
      <c r="H132" s="4">
        <v>20000</v>
      </c>
      <c r="I132" s="4">
        <v>20000</v>
      </c>
      <c r="J132" s="4">
        <v>0</v>
      </c>
      <c r="K132" s="17"/>
      <c r="L132" s="33"/>
    </row>
    <row r="133" spans="1:12" ht="18" customHeight="1">
      <c r="A133" s="10">
        <v>17</v>
      </c>
      <c r="B133" s="11" t="s">
        <v>2151</v>
      </c>
      <c r="C133" s="12" t="s">
        <v>288</v>
      </c>
      <c r="D133" s="4">
        <v>1</v>
      </c>
      <c r="E133" s="4">
        <v>25000</v>
      </c>
      <c r="F133" s="15">
        <v>25000</v>
      </c>
      <c r="G133" s="4">
        <v>1</v>
      </c>
      <c r="H133" s="4">
        <v>25000</v>
      </c>
      <c r="I133" s="4">
        <v>25000</v>
      </c>
      <c r="J133" s="4">
        <v>0</v>
      </c>
      <c r="K133" s="17"/>
      <c r="L133" s="33"/>
    </row>
    <row r="134" spans="1:12" ht="18" customHeight="1">
      <c r="A134" s="10">
        <v>18</v>
      </c>
      <c r="B134" s="11" t="s">
        <v>2152</v>
      </c>
      <c r="C134" s="12" t="s">
        <v>288</v>
      </c>
      <c r="D134" s="4">
        <v>1</v>
      </c>
      <c r="E134" s="4">
        <v>20000</v>
      </c>
      <c r="F134" s="15">
        <v>20000</v>
      </c>
      <c r="G134" s="4">
        <v>1</v>
      </c>
      <c r="H134" s="4">
        <v>20000</v>
      </c>
      <c r="I134" s="4">
        <v>20000</v>
      </c>
      <c r="J134" s="4">
        <v>0</v>
      </c>
      <c r="K134" s="17"/>
      <c r="L134" s="33"/>
    </row>
    <row r="135" spans="1:12" ht="18" customHeight="1">
      <c r="A135" s="10">
        <v>19</v>
      </c>
      <c r="B135" s="11" t="s">
        <v>2153</v>
      </c>
      <c r="C135" s="12" t="s">
        <v>427</v>
      </c>
      <c r="D135" s="4">
        <v>1</v>
      </c>
      <c r="E135" s="4">
        <v>40000</v>
      </c>
      <c r="F135" s="15">
        <v>40000</v>
      </c>
      <c r="G135" s="4">
        <v>1</v>
      </c>
      <c r="H135" s="4">
        <v>40000</v>
      </c>
      <c r="I135" s="4">
        <v>40000</v>
      </c>
      <c r="J135" s="4">
        <v>0</v>
      </c>
      <c r="K135" s="17"/>
      <c r="L135" s="33"/>
    </row>
    <row r="136" spans="1:12" ht="18" customHeight="1">
      <c r="A136" s="10">
        <v>20</v>
      </c>
      <c r="B136" s="11" t="s">
        <v>2154</v>
      </c>
      <c r="C136" s="12" t="s">
        <v>2016</v>
      </c>
      <c r="D136" s="4">
        <v>1</v>
      </c>
      <c r="E136" s="4">
        <v>0</v>
      </c>
      <c r="F136" s="15">
        <v>0</v>
      </c>
      <c r="G136" s="4">
        <v>1</v>
      </c>
      <c r="H136" s="4">
        <v>0</v>
      </c>
      <c r="I136" s="4">
        <v>0</v>
      </c>
      <c r="J136" s="4">
        <v>0</v>
      </c>
      <c r="K136" s="36" t="s">
        <v>2132</v>
      </c>
      <c r="L136" s="33"/>
    </row>
    <row r="137" spans="1:12" ht="18" customHeight="1">
      <c r="A137" s="8" t="s">
        <v>66</v>
      </c>
      <c r="B137" s="9" t="s">
        <v>2155</v>
      </c>
      <c r="C137" s="20"/>
      <c r="D137" s="14"/>
      <c r="E137" s="14"/>
      <c r="F137" s="19">
        <v>338220</v>
      </c>
      <c r="G137" s="14"/>
      <c r="H137" s="14"/>
      <c r="I137" s="14">
        <v>338220</v>
      </c>
      <c r="J137" s="4">
        <v>0</v>
      </c>
      <c r="K137" s="17"/>
      <c r="L137" s="33"/>
    </row>
    <row r="138" spans="1:12" ht="18" customHeight="1">
      <c r="A138" s="10">
        <v>1</v>
      </c>
      <c r="B138" s="11" t="s">
        <v>2156</v>
      </c>
      <c r="C138" s="12" t="s">
        <v>2157</v>
      </c>
      <c r="D138" s="4">
        <v>38</v>
      </c>
      <c r="E138" s="4">
        <v>3750</v>
      </c>
      <c r="F138" s="15">
        <v>142500</v>
      </c>
      <c r="G138" s="4">
        <v>38</v>
      </c>
      <c r="H138" s="4">
        <v>3750</v>
      </c>
      <c r="I138" s="4">
        <v>142500</v>
      </c>
      <c r="J138" s="4">
        <v>0</v>
      </c>
      <c r="K138" s="42" t="s">
        <v>2158</v>
      </c>
      <c r="L138" s="33"/>
    </row>
    <row r="139" spans="1:12" ht="18" customHeight="1">
      <c r="A139" s="10">
        <v>2</v>
      </c>
      <c r="B139" s="11" t="s">
        <v>2159</v>
      </c>
      <c r="C139" s="16" t="s">
        <v>166</v>
      </c>
      <c r="D139" s="4">
        <v>40</v>
      </c>
      <c r="E139" s="4">
        <v>18</v>
      </c>
      <c r="F139" s="15">
        <v>720</v>
      </c>
      <c r="G139" s="4">
        <v>40</v>
      </c>
      <c r="H139" s="4">
        <v>18</v>
      </c>
      <c r="I139" s="4">
        <v>720</v>
      </c>
      <c r="J139" s="4">
        <v>0</v>
      </c>
      <c r="K139" s="43"/>
      <c r="L139" s="33"/>
    </row>
    <row r="140" spans="1:12" ht="18" customHeight="1">
      <c r="A140" s="10">
        <v>3</v>
      </c>
      <c r="B140" s="11" t="s">
        <v>2118</v>
      </c>
      <c r="C140" s="12" t="s">
        <v>288</v>
      </c>
      <c r="D140" s="4">
        <v>1</v>
      </c>
      <c r="E140" s="4">
        <v>13500</v>
      </c>
      <c r="F140" s="15">
        <v>13500</v>
      </c>
      <c r="G140" s="4">
        <v>1</v>
      </c>
      <c r="H140" s="4">
        <v>13500</v>
      </c>
      <c r="I140" s="4">
        <v>13500</v>
      </c>
      <c r="J140" s="4">
        <v>0</v>
      </c>
      <c r="K140" s="43"/>
      <c r="L140" s="33"/>
    </row>
    <row r="141" spans="1:12" ht="18" customHeight="1">
      <c r="A141" s="10">
        <v>4</v>
      </c>
      <c r="B141" s="11" t="s">
        <v>2160</v>
      </c>
      <c r="C141" s="12" t="s">
        <v>191</v>
      </c>
      <c r="D141" s="4">
        <v>1</v>
      </c>
      <c r="E141" s="4">
        <v>600</v>
      </c>
      <c r="F141" s="15">
        <v>600</v>
      </c>
      <c r="G141" s="4">
        <v>1</v>
      </c>
      <c r="H141" s="4">
        <v>600</v>
      </c>
      <c r="I141" s="4">
        <v>600</v>
      </c>
      <c r="J141" s="4">
        <v>0</v>
      </c>
      <c r="K141" s="43"/>
      <c r="L141" s="33"/>
    </row>
    <row r="142" spans="1:12" ht="18" customHeight="1">
      <c r="A142" s="10">
        <v>5</v>
      </c>
      <c r="B142" s="11" t="s">
        <v>2161</v>
      </c>
      <c r="C142" s="12" t="s">
        <v>191</v>
      </c>
      <c r="D142" s="4">
        <v>1</v>
      </c>
      <c r="E142" s="4">
        <v>3750</v>
      </c>
      <c r="F142" s="15">
        <v>3750</v>
      </c>
      <c r="G142" s="4">
        <v>1</v>
      </c>
      <c r="H142" s="4">
        <v>3750</v>
      </c>
      <c r="I142" s="4">
        <v>3750</v>
      </c>
      <c r="J142" s="4">
        <v>0</v>
      </c>
      <c r="K142" s="43"/>
      <c r="L142" s="33"/>
    </row>
    <row r="143" spans="1:12" ht="18" customHeight="1">
      <c r="A143" s="10">
        <v>6</v>
      </c>
      <c r="B143" s="11" t="s">
        <v>2162</v>
      </c>
      <c r="C143" s="12" t="s">
        <v>191</v>
      </c>
      <c r="D143" s="4">
        <v>1</v>
      </c>
      <c r="E143" s="4">
        <v>3300</v>
      </c>
      <c r="F143" s="15">
        <v>3300</v>
      </c>
      <c r="G143" s="4">
        <v>1</v>
      </c>
      <c r="H143" s="4">
        <v>3300</v>
      </c>
      <c r="I143" s="4">
        <v>3300</v>
      </c>
      <c r="J143" s="4">
        <v>0</v>
      </c>
      <c r="K143" s="43"/>
      <c r="L143" s="33"/>
    </row>
    <row r="144" spans="1:12" ht="18" customHeight="1">
      <c r="A144" s="10">
        <v>7</v>
      </c>
      <c r="B144" s="11" t="s">
        <v>2163</v>
      </c>
      <c r="C144" s="12" t="s">
        <v>191</v>
      </c>
      <c r="D144" s="4">
        <v>1</v>
      </c>
      <c r="E144" s="4">
        <v>450</v>
      </c>
      <c r="F144" s="15">
        <v>450</v>
      </c>
      <c r="G144" s="4">
        <v>1</v>
      </c>
      <c r="H144" s="4">
        <v>450</v>
      </c>
      <c r="I144" s="4">
        <v>450</v>
      </c>
      <c r="J144" s="4">
        <v>0</v>
      </c>
      <c r="K144" s="43"/>
      <c r="L144" s="33"/>
    </row>
    <row r="145" spans="1:12" ht="18" customHeight="1">
      <c r="A145" s="10">
        <v>8</v>
      </c>
      <c r="B145" s="11" t="s">
        <v>2164</v>
      </c>
      <c r="C145" s="12" t="s">
        <v>2165</v>
      </c>
      <c r="D145" s="4">
        <v>1</v>
      </c>
      <c r="E145" s="4">
        <v>3300</v>
      </c>
      <c r="F145" s="15">
        <v>3300</v>
      </c>
      <c r="G145" s="4">
        <v>1</v>
      </c>
      <c r="H145" s="4">
        <v>3300</v>
      </c>
      <c r="I145" s="4">
        <v>3300</v>
      </c>
      <c r="J145" s="4">
        <v>0</v>
      </c>
      <c r="K145" s="43"/>
      <c r="L145" s="33"/>
    </row>
    <row r="146" spans="1:12" ht="18" customHeight="1">
      <c r="A146" s="10">
        <v>9</v>
      </c>
      <c r="B146" s="11" t="s">
        <v>2119</v>
      </c>
      <c r="C146" s="12" t="s">
        <v>191</v>
      </c>
      <c r="D146" s="4">
        <v>1</v>
      </c>
      <c r="E146" s="4">
        <v>600</v>
      </c>
      <c r="F146" s="15">
        <v>600</v>
      </c>
      <c r="G146" s="4">
        <v>1</v>
      </c>
      <c r="H146" s="4">
        <v>600</v>
      </c>
      <c r="I146" s="4">
        <v>600</v>
      </c>
      <c r="J146" s="4">
        <v>0</v>
      </c>
      <c r="K146" s="43"/>
      <c r="L146" s="33"/>
    </row>
    <row r="147" spans="1:12" ht="18" customHeight="1">
      <c r="A147" s="10">
        <v>10</v>
      </c>
      <c r="B147" s="11" t="s">
        <v>2166</v>
      </c>
      <c r="C147" s="12" t="s">
        <v>288</v>
      </c>
      <c r="D147" s="4">
        <v>1</v>
      </c>
      <c r="E147" s="4">
        <v>67500</v>
      </c>
      <c r="F147" s="15">
        <v>67500</v>
      </c>
      <c r="G147" s="4">
        <v>1</v>
      </c>
      <c r="H147" s="4">
        <v>67500</v>
      </c>
      <c r="I147" s="4">
        <v>67500</v>
      </c>
      <c r="J147" s="4">
        <v>0</v>
      </c>
      <c r="K147" s="43"/>
      <c r="L147" s="33"/>
    </row>
    <row r="148" spans="1:12" ht="18" customHeight="1">
      <c r="A148" s="10">
        <v>11</v>
      </c>
      <c r="B148" s="11" t="s">
        <v>2122</v>
      </c>
      <c r="C148" s="12" t="s">
        <v>288</v>
      </c>
      <c r="D148" s="4">
        <v>1</v>
      </c>
      <c r="E148" s="4">
        <v>7500</v>
      </c>
      <c r="F148" s="15">
        <v>7500</v>
      </c>
      <c r="G148" s="4">
        <v>1</v>
      </c>
      <c r="H148" s="4">
        <v>7500</v>
      </c>
      <c r="I148" s="4">
        <v>7500</v>
      </c>
      <c r="J148" s="4">
        <v>0</v>
      </c>
      <c r="K148" s="43"/>
      <c r="L148" s="33"/>
    </row>
    <row r="149" spans="1:12" ht="18" customHeight="1">
      <c r="A149" s="10">
        <v>12</v>
      </c>
      <c r="B149" s="11" t="s">
        <v>2167</v>
      </c>
      <c r="C149" s="12" t="s">
        <v>288</v>
      </c>
      <c r="D149" s="4">
        <v>1</v>
      </c>
      <c r="E149" s="4">
        <v>37500</v>
      </c>
      <c r="F149" s="15">
        <v>37500</v>
      </c>
      <c r="G149" s="4">
        <v>1</v>
      </c>
      <c r="H149" s="4">
        <v>37500</v>
      </c>
      <c r="I149" s="4">
        <v>37500</v>
      </c>
      <c r="J149" s="4">
        <v>0</v>
      </c>
      <c r="K149" s="43"/>
      <c r="L149" s="33"/>
    </row>
    <row r="150" spans="1:12" ht="18" customHeight="1">
      <c r="A150" s="10">
        <v>13</v>
      </c>
      <c r="B150" s="11" t="s">
        <v>2168</v>
      </c>
      <c r="C150" s="12" t="s">
        <v>288</v>
      </c>
      <c r="D150" s="4">
        <v>1</v>
      </c>
      <c r="E150" s="4">
        <v>45000</v>
      </c>
      <c r="F150" s="15">
        <v>45000</v>
      </c>
      <c r="G150" s="4">
        <v>1</v>
      </c>
      <c r="H150" s="4">
        <v>45000</v>
      </c>
      <c r="I150" s="4">
        <v>45000</v>
      </c>
      <c r="J150" s="4">
        <v>0</v>
      </c>
      <c r="K150" s="43"/>
      <c r="L150" s="33"/>
    </row>
    <row r="151" spans="1:12" ht="18" customHeight="1">
      <c r="A151" s="10">
        <v>14</v>
      </c>
      <c r="B151" s="11" t="s">
        <v>2169</v>
      </c>
      <c r="C151" s="12" t="s">
        <v>2127</v>
      </c>
      <c r="D151" s="4">
        <v>1</v>
      </c>
      <c r="E151" s="4">
        <v>4500</v>
      </c>
      <c r="F151" s="15">
        <v>4500</v>
      </c>
      <c r="G151" s="4">
        <v>1</v>
      </c>
      <c r="H151" s="4">
        <v>4500</v>
      </c>
      <c r="I151" s="4">
        <v>4500</v>
      </c>
      <c r="J151" s="4">
        <v>0</v>
      </c>
      <c r="K151" s="43"/>
      <c r="L151" s="33"/>
    </row>
    <row r="152" spans="1:12" ht="18" customHeight="1">
      <c r="A152" s="10">
        <v>15</v>
      </c>
      <c r="B152" s="11" t="s">
        <v>2126</v>
      </c>
      <c r="C152" s="12" t="s">
        <v>2127</v>
      </c>
      <c r="D152" s="4">
        <v>1</v>
      </c>
      <c r="E152" s="4">
        <v>7500</v>
      </c>
      <c r="F152" s="15">
        <v>7500</v>
      </c>
      <c r="G152" s="4">
        <v>1</v>
      </c>
      <c r="H152" s="4">
        <v>7500</v>
      </c>
      <c r="I152" s="4">
        <v>7500</v>
      </c>
      <c r="J152" s="4">
        <v>0</v>
      </c>
      <c r="K152" s="43"/>
      <c r="L152" s="33"/>
    </row>
    <row r="153" spans="1:12" ht="18" customHeight="1">
      <c r="A153" s="10">
        <v>16</v>
      </c>
      <c r="B153" s="11" t="s">
        <v>2170</v>
      </c>
      <c r="C153" s="12" t="s">
        <v>2127</v>
      </c>
      <c r="D153" s="4">
        <v>1</v>
      </c>
      <c r="E153" s="4">
        <v>0</v>
      </c>
      <c r="F153" s="15">
        <v>0</v>
      </c>
      <c r="G153" s="4">
        <v>1</v>
      </c>
      <c r="H153" s="4">
        <v>0</v>
      </c>
      <c r="I153" s="4">
        <v>0</v>
      </c>
      <c r="J153" s="4">
        <v>0</v>
      </c>
      <c r="K153" s="36" t="s">
        <v>2132</v>
      </c>
      <c r="L153" s="33"/>
    </row>
    <row r="154" spans="1:12" ht="43" customHeight="1">
      <c r="A154" s="370" t="s">
        <v>2171</v>
      </c>
      <c r="B154" s="277"/>
      <c r="C154" s="5"/>
      <c r="D154" s="6"/>
      <c r="E154" s="6"/>
      <c r="F154" s="19">
        <v>4933137.59</v>
      </c>
      <c r="G154" s="6"/>
      <c r="H154" s="6"/>
      <c r="I154" s="14">
        <v>4646694.28</v>
      </c>
      <c r="J154" s="14">
        <v>286443.31</v>
      </c>
      <c r="K154" s="26"/>
      <c r="L154" s="9" t="s">
        <v>1983</v>
      </c>
    </row>
    <row r="155" spans="1:12" ht="18" customHeight="1">
      <c r="A155" s="8" t="s">
        <v>38</v>
      </c>
      <c r="B155" s="9" t="s">
        <v>2172</v>
      </c>
      <c r="C155" s="20"/>
      <c r="D155" s="14"/>
      <c r="E155" s="14"/>
      <c r="F155" s="19">
        <v>3565287.59</v>
      </c>
      <c r="G155" s="14"/>
      <c r="H155" s="14"/>
      <c r="I155" s="14">
        <v>3278844.28</v>
      </c>
      <c r="J155" s="4">
        <v>286443.31</v>
      </c>
      <c r="K155" s="17"/>
      <c r="L155" s="27"/>
    </row>
    <row r="156" spans="1:12" ht="18" customHeight="1">
      <c r="A156" s="2" t="s">
        <v>1868</v>
      </c>
      <c r="B156" s="11" t="s">
        <v>2173</v>
      </c>
      <c r="C156" s="10"/>
      <c r="D156" s="4"/>
      <c r="E156" s="4"/>
      <c r="F156" s="15">
        <v>966227.96</v>
      </c>
      <c r="G156" s="4"/>
      <c r="H156" s="4"/>
      <c r="I156" s="4">
        <v>846823.97</v>
      </c>
      <c r="J156" s="4">
        <v>119403.99</v>
      </c>
      <c r="K156" s="17" t="s">
        <v>2174</v>
      </c>
      <c r="L156" s="27"/>
    </row>
    <row r="157" spans="1:12" ht="18" customHeight="1">
      <c r="A157" s="10">
        <v>1</v>
      </c>
      <c r="B157" s="37" t="s">
        <v>2175</v>
      </c>
      <c r="C157" s="38"/>
      <c r="D157" s="4"/>
      <c r="E157" s="4"/>
      <c r="F157" s="15">
        <v>74867.960000000006</v>
      </c>
      <c r="G157" s="4"/>
      <c r="H157" s="4"/>
      <c r="I157" s="4">
        <v>74863.97</v>
      </c>
      <c r="J157" s="4">
        <v>3.99</v>
      </c>
      <c r="K157" s="11" t="s">
        <v>2176</v>
      </c>
      <c r="L157" s="27"/>
    </row>
    <row r="158" spans="1:12" ht="18" customHeight="1">
      <c r="A158" s="10"/>
      <c r="B158" s="37" t="s">
        <v>2177</v>
      </c>
      <c r="C158" s="38" t="s">
        <v>104</v>
      </c>
      <c r="D158" s="4">
        <v>497.43</v>
      </c>
      <c r="E158" s="4">
        <v>47.13</v>
      </c>
      <c r="F158" s="15">
        <v>23444.02</v>
      </c>
      <c r="G158" s="4">
        <v>497.43</v>
      </c>
      <c r="H158" s="4">
        <v>47.13</v>
      </c>
      <c r="I158" s="4">
        <v>23443.88</v>
      </c>
      <c r="J158" s="4">
        <v>0.14000000000000001</v>
      </c>
      <c r="K158" s="17"/>
      <c r="L158" s="27"/>
    </row>
    <row r="159" spans="1:12" ht="18" customHeight="1">
      <c r="A159" s="10"/>
      <c r="B159" s="37" t="s">
        <v>244</v>
      </c>
      <c r="C159" s="38" t="s">
        <v>122</v>
      </c>
      <c r="D159" s="4">
        <v>124.95</v>
      </c>
      <c r="E159" s="4">
        <v>74.739999999999995</v>
      </c>
      <c r="F159" s="15">
        <v>9338.85</v>
      </c>
      <c r="G159" s="4">
        <v>124.95</v>
      </c>
      <c r="H159" s="4">
        <v>74.739999999999995</v>
      </c>
      <c r="I159" s="4">
        <v>9338.76</v>
      </c>
      <c r="J159" s="4">
        <v>0.09</v>
      </c>
      <c r="K159" s="17"/>
      <c r="L159" s="27"/>
    </row>
    <row r="160" spans="1:12" ht="18" customHeight="1">
      <c r="A160" s="10"/>
      <c r="B160" s="37" t="s">
        <v>931</v>
      </c>
      <c r="C160" s="38" t="s">
        <v>124</v>
      </c>
      <c r="D160" s="4">
        <v>3.68</v>
      </c>
      <c r="E160" s="4">
        <v>7125.61</v>
      </c>
      <c r="F160" s="15">
        <v>26224.76</v>
      </c>
      <c r="G160" s="4">
        <v>3.68</v>
      </c>
      <c r="H160" s="4">
        <v>7125.61</v>
      </c>
      <c r="I160" s="4">
        <v>26222.240000000002</v>
      </c>
      <c r="J160" s="4">
        <v>2.52</v>
      </c>
      <c r="K160" s="17"/>
      <c r="L160" s="27"/>
    </row>
    <row r="161" spans="1:12" ht="18" customHeight="1">
      <c r="A161" s="10"/>
      <c r="B161" s="37" t="s">
        <v>2178</v>
      </c>
      <c r="C161" s="38" t="s">
        <v>104</v>
      </c>
      <c r="D161" s="4">
        <v>23.59</v>
      </c>
      <c r="E161" s="4">
        <v>672.28</v>
      </c>
      <c r="F161" s="15">
        <v>15860.33</v>
      </c>
      <c r="G161" s="4">
        <v>23.59</v>
      </c>
      <c r="H161" s="4">
        <v>672.28</v>
      </c>
      <c r="I161" s="4">
        <v>15859.09</v>
      </c>
      <c r="J161" s="4">
        <v>1.24</v>
      </c>
      <c r="K161" s="17"/>
      <c r="L161" s="27"/>
    </row>
    <row r="162" spans="1:12" ht="18" customHeight="1">
      <c r="A162" s="10">
        <v>2</v>
      </c>
      <c r="B162" s="37" t="s">
        <v>2179</v>
      </c>
      <c r="C162" s="38"/>
      <c r="D162" s="4"/>
      <c r="E162" s="4"/>
      <c r="F162" s="15">
        <v>597000</v>
      </c>
      <c r="G162" s="4"/>
      <c r="H162" s="4"/>
      <c r="I162" s="4">
        <v>597000</v>
      </c>
      <c r="J162" s="4">
        <v>0</v>
      </c>
      <c r="K162" s="17"/>
      <c r="L162" s="27"/>
    </row>
    <row r="163" spans="1:12" ht="18" customHeight="1">
      <c r="A163" s="10"/>
      <c r="B163" s="37" t="s">
        <v>2180</v>
      </c>
      <c r="C163" s="39" t="s">
        <v>427</v>
      </c>
      <c r="D163" s="4">
        <v>6</v>
      </c>
      <c r="E163" s="4">
        <v>8000</v>
      </c>
      <c r="F163" s="15">
        <v>48000</v>
      </c>
      <c r="G163" s="4">
        <v>6</v>
      </c>
      <c r="H163" s="4">
        <v>8000</v>
      </c>
      <c r="I163" s="4">
        <v>48000</v>
      </c>
      <c r="J163" s="4">
        <v>0</v>
      </c>
      <c r="K163" s="17" t="s">
        <v>2181</v>
      </c>
      <c r="L163" s="27"/>
    </row>
    <row r="164" spans="1:12" ht="18" customHeight="1">
      <c r="A164" s="10"/>
      <c r="B164" s="37" t="s">
        <v>2182</v>
      </c>
      <c r="C164" s="39" t="s">
        <v>191</v>
      </c>
      <c r="D164" s="4">
        <v>1</v>
      </c>
      <c r="E164" s="4">
        <v>6000</v>
      </c>
      <c r="F164" s="15">
        <v>6000</v>
      </c>
      <c r="G164" s="4">
        <v>1</v>
      </c>
      <c r="H164" s="4">
        <v>6000</v>
      </c>
      <c r="I164" s="4">
        <v>6000</v>
      </c>
      <c r="J164" s="4">
        <v>0</v>
      </c>
      <c r="K164" s="17"/>
      <c r="L164" s="27"/>
    </row>
    <row r="165" spans="1:12" ht="18" customHeight="1">
      <c r="A165" s="10"/>
      <c r="B165" s="37" t="s">
        <v>2183</v>
      </c>
      <c r="C165" s="39" t="s">
        <v>288</v>
      </c>
      <c r="D165" s="4">
        <v>1</v>
      </c>
      <c r="E165" s="4">
        <v>480000</v>
      </c>
      <c r="F165" s="15">
        <v>480000</v>
      </c>
      <c r="G165" s="4">
        <v>1</v>
      </c>
      <c r="H165" s="4">
        <v>480000</v>
      </c>
      <c r="I165" s="4">
        <v>480000</v>
      </c>
      <c r="J165" s="4">
        <v>0</v>
      </c>
      <c r="K165" s="17"/>
      <c r="L165" s="27"/>
    </row>
    <row r="166" spans="1:12" ht="18" customHeight="1">
      <c r="A166" s="10"/>
      <c r="B166" s="37" t="s">
        <v>2184</v>
      </c>
      <c r="C166" s="39" t="s">
        <v>288</v>
      </c>
      <c r="D166" s="4">
        <v>1</v>
      </c>
      <c r="E166" s="4">
        <v>6000</v>
      </c>
      <c r="F166" s="15">
        <v>6000</v>
      </c>
      <c r="G166" s="4">
        <v>1</v>
      </c>
      <c r="H166" s="4">
        <v>6000</v>
      </c>
      <c r="I166" s="4">
        <v>6000</v>
      </c>
      <c r="J166" s="4">
        <v>0</v>
      </c>
      <c r="K166" s="17" t="s">
        <v>2185</v>
      </c>
      <c r="L166" s="27"/>
    </row>
    <row r="167" spans="1:12" ht="18" customHeight="1">
      <c r="A167" s="10"/>
      <c r="B167" s="37" t="s">
        <v>2186</v>
      </c>
      <c r="C167" s="39" t="s">
        <v>288</v>
      </c>
      <c r="D167" s="4">
        <v>1</v>
      </c>
      <c r="E167" s="4">
        <v>12000</v>
      </c>
      <c r="F167" s="15">
        <v>12000</v>
      </c>
      <c r="G167" s="4">
        <v>1</v>
      </c>
      <c r="H167" s="4">
        <v>12000</v>
      </c>
      <c r="I167" s="4">
        <v>12000</v>
      </c>
      <c r="J167" s="4">
        <v>0</v>
      </c>
      <c r="K167" s="17" t="s">
        <v>2187</v>
      </c>
      <c r="L167" s="27"/>
    </row>
    <row r="168" spans="1:12" ht="18" customHeight="1">
      <c r="A168" s="10"/>
      <c r="B168" s="37" t="s">
        <v>2188</v>
      </c>
      <c r="C168" s="39" t="s">
        <v>2040</v>
      </c>
      <c r="D168" s="4">
        <v>1</v>
      </c>
      <c r="E168" s="4">
        <v>45000</v>
      </c>
      <c r="F168" s="15">
        <v>45000</v>
      </c>
      <c r="G168" s="4">
        <v>1</v>
      </c>
      <c r="H168" s="4">
        <v>45000</v>
      </c>
      <c r="I168" s="4">
        <v>45000</v>
      </c>
      <c r="J168" s="4">
        <v>0</v>
      </c>
      <c r="K168" s="17"/>
      <c r="L168" s="27"/>
    </row>
    <row r="169" spans="1:12" ht="18" customHeight="1">
      <c r="A169" s="10">
        <v>3</v>
      </c>
      <c r="B169" s="37" t="s">
        <v>2189</v>
      </c>
      <c r="C169" s="38" t="s">
        <v>391</v>
      </c>
      <c r="D169" s="4">
        <v>20</v>
      </c>
      <c r="E169" s="4"/>
      <c r="F169" s="15">
        <v>119400</v>
      </c>
      <c r="G169" s="4">
        <v>20</v>
      </c>
      <c r="H169" s="4"/>
      <c r="I169" s="4">
        <v>0</v>
      </c>
      <c r="J169" s="4">
        <v>119400</v>
      </c>
      <c r="K169" s="17"/>
      <c r="L169" s="27"/>
    </row>
    <row r="170" spans="1:12" ht="18" customHeight="1">
      <c r="A170" s="10">
        <v>4</v>
      </c>
      <c r="B170" s="37" t="s">
        <v>2190</v>
      </c>
      <c r="C170" s="38" t="s">
        <v>104</v>
      </c>
      <c r="D170" s="4">
        <v>58320</v>
      </c>
      <c r="E170" s="4">
        <v>3</v>
      </c>
      <c r="F170" s="15">
        <v>174960</v>
      </c>
      <c r="G170" s="4">
        <v>58320</v>
      </c>
      <c r="H170" s="4">
        <v>3</v>
      </c>
      <c r="I170" s="4">
        <v>174960</v>
      </c>
      <c r="J170" s="4">
        <v>0</v>
      </c>
      <c r="K170" s="17"/>
      <c r="L170" s="27"/>
    </row>
    <row r="171" spans="1:12" ht="18" customHeight="1">
      <c r="A171" s="2" t="s">
        <v>1889</v>
      </c>
      <c r="B171" s="11" t="s">
        <v>2191</v>
      </c>
      <c r="C171" s="10"/>
      <c r="D171" s="4"/>
      <c r="E171" s="4"/>
      <c r="F171" s="15">
        <v>95000</v>
      </c>
      <c r="G171" s="4"/>
      <c r="H171" s="4"/>
      <c r="I171" s="4">
        <v>95000</v>
      </c>
      <c r="J171" s="4">
        <v>0</v>
      </c>
      <c r="K171" s="17" t="s">
        <v>2192</v>
      </c>
      <c r="L171" s="27"/>
    </row>
    <row r="172" spans="1:12" ht="18" customHeight="1">
      <c r="A172" s="10">
        <v>1</v>
      </c>
      <c r="B172" s="37" t="s">
        <v>2175</v>
      </c>
      <c r="C172" s="38"/>
      <c r="D172" s="4"/>
      <c r="E172" s="4"/>
      <c r="F172" s="15">
        <v>65000</v>
      </c>
      <c r="G172" s="4"/>
      <c r="H172" s="4"/>
      <c r="I172" s="4">
        <v>65000</v>
      </c>
      <c r="J172" s="4">
        <v>0</v>
      </c>
      <c r="K172" s="11" t="s">
        <v>2193</v>
      </c>
      <c r="L172" s="27"/>
    </row>
    <row r="173" spans="1:12" ht="18" customHeight="1">
      <c r="A173" s="10"/>
      <c r="B173" s="37" t="s">
        <v>2194</v>
      </c>
      <c r="C173" s="38" t="s">
        <v>191</v>
      </c>
      <c r="D173" s="4">
        <v>1</v>
      </c>
      <c r="E173" s="4">
        <v>62000</v>
      </c>
      <c r="F173" s="15">
        <v>62000</v>
      </c>
      <c r="G173" s="4">
        <v>1</v>
      </c>
      <c r="H173" s="4">
        <v>62000</v>
      </c>
      <c r="I173" s="4">
        <v>62000</v>
      </c>
      <c r="J173" s="4">
        <v>0</v>
      </c>
      <c r="K173" s="17" t="s">
        <v>2195</v>
      </c>
      <c r="L173" s="27"/>
    </row>
    <row r="174" spans="1:12" ht="18" customHeight="1">
      <c r="A174" s="10"/>
      <c r="B174" s="40" t="s">
        <v>2196</v>
      </c>
      <c r="C174" s="38" t="s">
        <v>166</v>
      </c>
      <c r="D174" s="4">
        <v>10</v>
      </c>
      <c r="E174" s="4">
        <v>300</v>
      </c>
      <c r="F174" s="15">
        <v>3000</v>
      </c>
      <c r="G174" s="4">
        <v>10</v>
      </c>
      <c r="H174" s="4">
        <v>300</v>
      </c>
      <c r="I174" s="4">
        <v>3000</v>
      </c>
      <c r="J174" s="4">
        <v>0</v>
      </c>
      <c r="K174" s="44" t="s">
        <v>2197</v>
      </c>
      <c r="L174" s="27"/>
    </row>
    <row r="175" spans="1:12" ht="18" customHeight="1">
      <c r="A175" s="10">
        <v>2</v>
      </c>
      <c r="B175" s="37" t="s">
        <v>2190</v>
      </c>
      <c r="C175" s="38" t="s">
        <v>104</v>
      </c>
      <c r="D175" s="4">
        <v>30000</v>
      </c>
      <c r="E175" s="4">
        <v>1</v>
      </c>
      <c r="F175" s="15">
        <v>30000</v>
      </c>
      <c r="G175" s="4">
        <v>30000</v>
      </c>
      <c r="H175" s="4">
        <v>1</v>
      </c>
      <c r="I175" s="4">
        <v>30000</v>
      </c>
      <c r="J175" s="4">
        <v>0</v>
      </c>
      <c r="K175" s="17"/>
      <c r="L175" s="27"/>
    </row>
    <row r="176" spans="1:12" ht="29" customHeight="1">
      <c r="A176" s="2" t="s">
        <v>2075</v>
      </c>
      <c r="B176" s="11" t="s">
        <v>2198</v>
      </c>
      <c r="C176" s="10"/>
      <c r="D176" s="4"/>
      <c r="E176" s="4"/>
      <c r="F176" s="15">
        <v>563736.17000000004</v>
      </c>
      <c r="G176" s="4"/>
      <c r="H176" s="4"/>
      <c r="I176" s="4">
        <v>530319.32999999996</v>
      </c>
      <c r="J176" s="4">
        <v>33416.839999999997</v>
      </c>
      <c r="K176" s="17" t="s">
        <v>2199</v>
      </c>
      <c r="L176" s="27"/>
    </row>
    <row r="177" spans="1:12" ht="18" customHeight="1">
      <c r="A177" s="10">
        <v>1</v>
      </c>
      <c r="B177" s="37" t="s">
        <v>2200</v>
      </c>
      <c r="C177" s="29"/>
      <c r="D177" s="41"/>
      <c r="E177" s="41"/>
      <c r="F177" s="15">
        <v>201336.17</v>
      </c>
      <c r="G177" s="18"/>
      <c r="H177" s="18"/>
      <c r="I177" s="4">
        <v>201319.33</v>
      </c>
      <c r="J177" s="4">
        <v>16.84</v>
      </c>
      <c r="K177" s="17"/>
      <c r="L177" s="27"/>
    </row>
    <row r="178" spans="1:12" ht="18" customHeight="1">
      <c r="A178" s="10"/>
      <c r="B178" s="37" t="s">
        <v>2177</v>
      </c>
      <c r="C178" s="38" t="s">
        <v>104</v>
      </c>
      <c r="D178" s="4">
        <v>788.94</v>
      </c>
      <c r="E178" s="4">
        <v>47.13</v>
      </c>
      <c r="F178" s="15">
        <v>37182.949999999997</v>
      </c>
      <c r="G178" s="4">
        <v>788.94</v>
      </c>
      <c r="H178" s="4">
        <v>47.13</v>
      </c>
      <c r="I178" s="4">
        <v>37182.74</v>
      </c>
      <c r="J178" s="4">
        <v>0.21</v>
      </c>
      <c r="K178" s="17"/>
      <c r="L178" s="27"/>
    </row>
    <row r="179" spans="1:12" ht="18" customHeight="1">
      <c r="A179" s="10"/>
      <c r="B179" s="37" t="s">
        <v>244</v>
      </c>
      <c r="C179" s="38" t="s">
        <v>122</v>
      </c>
      <c r="D179" s="4">
        <v>165.88</v>
      </c>
      <c r="E179" s="4">
        <v>74.739999999999995</v>
      </c>
      <c r="F179" s="15">
        <v>12397.87</v>
      </c>
      <c r="G179" s="4">
        <v>165.88</v>
      </c>
      <c r="H179" s="4">
        <v>74.739999999999995</v>
      </c>
      <c r="I179" s="4">
        <v>12397.87</v>
      </c>
      <c r="J179" s="4">
        <v>0</v>
      </c>
      <c r="K179" s="17"/>
      <c r="L179" s="27"/>
    </row>
    <row r="180" spans="1:12" ht="18" customHeight="1">
      <c r="A180" s="10"/>
      <c r="B180" s="37" t="s">
        <v>931</v>
      </c>
      <c r="C180" s="38" t="s">
        <v>124</v>
      </c>
      <c r="D180" s="4">
        <v>7.69</v>
      </c>
      <c r="E180" s="4">
        <v>7125.61</v>
      </c>
      <c r="F180" s="15">
        <v>54811.9</v>
      </c>
      <c r="G180" s="4">
        <v>7.69</v>
      </c>
      <c r="H180" s="4">
        <v>7125.61</v>
      </c>
      <c r="I180" s="4">
        <v>54795.94</v>
      </c>
      <c r="J180" s="4">
        <v>15.96</v>
      </c>
      <c r="K180" s="17"/>
      <c r="L180" s="27"/>
    </row>
    <row r="181" spans="1:12" ht="18" customHeight="1">
      <c r="A181" s="10"/>
      <c r="B181" s="37" t="s">
        <v>2178</v>
      </c>
      <c r="C181" s="38" t="s">
        <v>104</v>
      </c>
      <c r="D181" s="4">
        <v>144.19999999999999</v>
      </c>
      <c r="E181" s="4">
        <v>672.28</v>
      </c>
      <c r="F181" s="15">
        <v>96943.45</v>
      </c>
      <c r="G181" s="4">
        <v>144.19999999999999</v>
      </c>
      <c r="H181" s="4">
        <v>672.28</v>
      </c>
      <c r="I181" s="4">
        <v>96942.78</v>
      </c>
      <c r="J181" s="4">
        <v>0.67</v>
      </c>
      <c r="K181" s="17"/>
      <c r="L181" s="27"/>
    </row>
    <row r="182" spans="1:12" ht="18" customHeight="1">
      <c r="A182" s="10">
        <v>2</v>
      </c>
      <c r="B182" s="37" t="s">
        <v>2179</v>
      </c>
      <c r="C182" s="38"/>
      <c r="D182" s="4"/>
      <c r="E182" s="4"/>
      <c r="F182" s="15">
        <v>167000</v>
      </c>
      <c r="G182" s="4"/>
      <c r="H182" s="4"/>
      <c r="I182" s="4">
        <v>167000</v>
      </c>
      <c r="J182" s="4">
        <v>0</v>
      </c>
      <c r="K182" s="17"/>
      <c r="L182" s="27"/>
    </row>
    <row r="183" spans="1:12" ht="18" customHeight="1">
      <c r="A183" s="10"/>
      <c r="B183" s="37" t="s">
        <v>2201</v>
      </c>
      <c r="C183" s="39" t="s">
        <v>288</v>
      </c>
      <c r="D183" s="4">
        <v>1</v>
      </c>
      <c r="E183" s="4">
        <v>25000</v>
      </c>
      <c r="F183" s="15">
        <v>25000</v>
      </c>
      <c r="G183" s="4">
        <v>1</v>
      </c>
      <c r="H183" s="4">
        <v>25000</v>
      </c>
      <c r="I183" s="4">
        <v>25000</v>
      </c>
      <c r="J183" s="4">
        <v>0</v>
      </c>
      <c r="K183" s="17"/>
      <c r="L183" s="27"/>
    </row>
    <row r="184" spans="1:12" ht="18" customHeight="1">
      <c r="A184" s="10"/>
      <c r="B184" s="37" t="s">
        <v>2202</v>
      </c>
      <c r="C184" s="39" t="s">
        <v>427</v>
      </c>
      <c r="D184" s="4">
        <v>7</v>
      </c>
      <c r="E184" s="4">
        <v>12000</v>
      </c>
      <c r="F184" s="15">
        <v>84000</v>
      </c>
      <c r="G184" s="4">
        <v>7</v>
      </c>
      <c r="H184" s="4">
        <v>12000</v>
      </c>
      <c r="I184" s="4">
        <v>84000</v>
      </c>
      <c r="J184" s="4">
        <v>0</v>
      </c>
      <c r="K184" s="17" t="s">
        <v>2203</v>
      </c>
      <c r="L184" s="27"/>
    </row>
    <row r="185" spans="1:12" ht="18" customHeight="1">
      <c r="A185" s="10"/>
      <c r="B185" s="37" t="s">
        <v>2204</v>
      </c>
      <c r="C185" s="39" t="s">
        <v>427</v>
      </c>
      <c r="D185" s="4">
        <v>3</v>
      </c>
      <c r="E185" s="4">
        <v>6000</v>
      </c>
      <c r="F185" s="15">
        <v>18000</v>
      </c>
      <c r="G185" s="4">
        <v>3</v>
      </c>
      <c r="H185" s="4">
        <v>6000</v>
      </c>
      <c r="I185" s="4">
        <v>18000</v>
      </c>
      <c r="J185" s="4">
        <v>0</v>
      </c>
      <c r="K185" s="17"/>
      <c r="L185" s="27"/>
    </row>
    <row r="186" spans="1:12" ht="18" customHeight="1">
      <c r="A186" s="10"/>
      <c r="B186" s="37" t="s">
        <v>2205</v>
      </c>
      <c r="C186" s="39" t="s">
        <v>2040</v>
      </c>
      <c r="D186" s="4">
        <v>1</v>
      </c>
      <c r="E186" s="4">
        <v>40000</v>
      </c>
      <c r="F186" s="15">
        <v>40000</v>
      </c>
      <c r="G186" s="4">
        <v>1</v>
      </c>
      <c r="H186" s="4">
        <v>40000</v>
      </c>
      <c r="I186" s="4">
        <v>40000</v>
      </c>
      <c r="J186" s="4">
        <v>0</v>
      </c>
      <c r="K186" s="17"/>
      <c r="L186" s="27"/>
    </row>
    <row r="187" spans="1:12" ht="18" customHeight="1">
      <c r="A187" s="10">
        <v>3</v>
      </c>
      <c r="B187" s="37" t="s">
        <v>2189</v>
      </c>
      <c r="C187" s="38" t="s">
        <v>391</v>
      </c>
      <c r="D187" s="4">
        <v>20</v>
      </c>
      <c r="E187" s="4"/>
      <c r="F187" s="15">
        <v>33400</v>
      </c>
      <c r="G187" s="4">
        <v>20</v>
      </c>
      <c r="H187" s="4"/>
      <c r="I187" s="4">
        <v>0</v>
      </c>
      <c r="J187" s="4">
        <v>33400</v>
      </c>
      <c r="K187" s="17"/>
      <c r="L187" s="27"/>
    </row>
    <row r="188" spans="1:12" ht="18" customHeight="1">
      <c r="A188" s="10">
        <v>4</v>
      </c>
      <c r="B188" s="37" t="s">
        <v>2190</v>
      </c>
      <c r="C188" s="38" t="s">
        <v>104</v>
      </c>
      <c r="D188" s="4">
        <v>162000</v>
      </c>
      <c r="E188" s="4">
        <v>1</v>
      </c>
      <c r="F188" s="15">
        <v>162000</v>
      </c>
      <c r="G188" s="4">
        <v>162000</v>
      </c>
      <c r="H188" s="4">
        <v>1</v>
      </c>
      <c r="I188" s="4">
        <v>162000</v>
      </c>
      <c r="J188" s="4">
        <v>0</v>
      </c>
      <c r="K188" s="17"/>
      <c r="L188" s="27"/>
    </row>
    <row r="189" spans="1:12" ht="18" customHeight="1">
      <c r="A189" s="2" t="s">
        <v>2081</v>
      </c>
      <c r="B189" s="11" t="s">
        <v>2206</v>
      </c>
      <c r="C189" s="10"/>
      <c r="D189" s="4"/>
      <c r="E189" s="4"/>
      <c r="F189" s="15">
        <v>1940323.46</v>
      </c>
      <c r="G189" s="4"/>
      <c r="H189" s="4"/>
      <c r="I189" s="4">
        <v>1806700.98</v>
      </c>
      <c r="J189" s="4">
        <v>133622.48000000001</v>
      </c>
      <c r="K189" s="17" t="s">
        <v>2207</v>
      </c>
      <c r="L189" s="27"/>
    </row>
    <row r="190" spans="1:12" ht="18" customHeight="1">
      <c r="A190" s="10">
        <v>1</v>
      </c>
      <c r="B190" s="37" t="s">
        <v>2208</v>
      </c>
      <c r="C190" s="38"/>
      <c r="D190" s="4"/>
      <c r="E190" s="4"/>
      <c r="F190" s="15">
        <v>1120397.43</v>
      </c>
      <c r="G190" s="4"/>
      <c r="H190" s="4"/>
      <c r="I190" s="4">
        <v>1120374.95</v>
      </c>
      <c r="J190" s="4">
        <v>22.48</v>
      </c>
      <c r="K190" s="17"/>
      <c r="L190" s="27"/>
    </row>
    <row r="191" spans="1:12" ht="18" customHeight="1">
      <c r="A191" s="10"/>
      <c r="B191" s="37" t="s">
        <v>2177</v>
      </c>
      <c r="C191" s="38" t="s">
        <v>104</v>
      </c>
      <c r="D191" s="4">
        <v>5420.23</v>
      </c>
      <c r="E191" s="4">
        <v>47.13</v>
      </c>
      <c r="F191" s="15">
        <v>255455.39</v>
      </c>
      <c r="G191" s="4">
        <v>5420.23</v>
      </c>
      <c r="H191" s="4">
        <v>47.13</v>
      </c>
      <c r="I191" s="4">
        <v>255455.44</v>
      </c>
      <c r="J191" s="4">
        <v>-0.05</v>
      </c>
      <c r="K191" s="17"/>
      <c r="L191" s="27"/>
    </row>
    <row r="192" spans="1:12" ht="18" customHeight="1">
      <c r="A192" s="10"/>
      <c r="B192" s="37" t="s">
        <v>244</v>
      </c>
      <c r="C192" s="38" t="s">
        <v>122</v>
      </c>
      <c r="D192" s="4">
        <v>980.2</v>
      </c>
      <c r="E192" s="4">
        <v>74.739999999999995</v>
      </c>
      <c r="F192" s="15">
        <v>73260.149999999994</v>
      </c>
      <c r="G192" s="4">
        <v>980.2</v>
      </c>
      <c r="H192" s="4">
        <v>74.739999999999995</v>
      </c>
      <c r="I192" s="4">
        <v>73260.149999999994</v>
      </c>
      <c r="J192" s="4">
        <v>0</v>
      </c>
      <c r="K192" s="17"/>
      <c r="L192" s="27"/>
    </row>
    <row r="193" spans="1:12" ht="18" customHeight="1">
      <c r="A193" s="10"/>
      <c r="B193" s="37" t="s">
        <v>931</v>
      </c>
      <c r="C193" s="38" t="s">
        <v>124</v>
      </c>
      <c r="D193" s="4">
        <v>41.13</v>
      </c>
      <c r="E193" s="4">
        <v>7125.61</v>
      </c>
      <c r="F193" s="15">
        <v>293096.86</v>
      </c>
      <c r="G193" s="4">
        <v>41.13</v>
      </c>
      <c r="H193" s="4">
        <v>7125.61</v>
      </c>
      <c r="I193" s="4">
        <v>293076.34000000003</v>
      </c>
      <c r="J193" s="4">
        <v>20.52</v>
      </c>
      <c r="K193" s="17"/>
      <c r="L193" s="27"/>
    </row>
    <row r="194" spans="1:12" ht="18" customHeight="1">
      <c r="A194" s="10"/>
      <c r="B194" s="37" t="s">
        <v>2178</v>
      </c>
      <c r="C194" s="38" t="s">
        <v>104</v>
      </c>
      <c r="D194" s="4">
        <v>741.63</v>
      </c>
      <c r="E194" s="4">
        <v>672.28</v>
      </c>
      <c r="F194" s="15">
        <v>498585.03</v>
      </c>
      <c r="G194" s="4">
        <v>741.63</v>
      </c>
      <c r="H194" s="4">
        <v>672.28</v>
      </c>
      <c r="I194" s="4">
        <v>498583.02</v>
      </c>
      <c r="J194" s="4">
        <v>2.0099999999999998</v>
      </c>
      <c r="K194" s="17"/>
      <c r="L194" s="27"/>
    </row>
    <row r="195" spans="1:12" ht="18" customHeight="1">
      <c r="A195" s="10">
        <v>2</v>
      </c>
      <c r="B195" s="37" t="s">
        <v>2179</v>
      </c>
      <c r="C195" s="38"/>
      <c r="D195" s="4"/>
      <c r="E195" s="4"/>
      <c r="F195" s="15">
        <v>668000</v>
      </c>
      <c r="G195" s="4"/>
      <c r="H195" s="4"/>
      <c r="I195" s="4">
        <v>668000</v>
      </c>
      <c r="J195" s="4">
        <v>0</v>
      </c>
      <c r="K195" s="17"/>
      <c r="L195" s="27"/>
    </row>
    <row r="196" spans="1:12" ht="18" customHeight="1">
      <c r="A196" s="10"/>
      <c r="B196" s="37" t="s">
        <v>2201</v>
      </c>
      <c r="C196" s="39" t="s">
        <v>288</v>
      </c>
      <c r="D196" s="4">
        <v>4</v>
      </c>
      <c r="E196" s="4">
        <v>25000</v>
      </c>
      <c r="F196" s="15">
        <v>100000</v>
      </c>
      <c r="G196" s="4">
        <v>4</v>
      </c>
      <c r="H196" s="4">
        <v>25000</v>
      </c>
      <c r="I196" s="4">
        <v>100000</v>
      </c>
      <c r="J196" s="4">
        <v>0</v>
      </c>
      <c r="K196" s="17"/>
      <c r="L196" s="27"/>
    </row>
    <row r="197" spans="1:12" ht="18" customHeight="1">
      <c r="A197" s="10"/>
      <c r="B197" s="37" t="s">
        <v>2202</v>
      </c>
      <c r="C197" s="12" t="s">
        <v>427</v>
      </c>
      <c r="D197" s="18">
        <v>28</v>
      </c>
      <c r="E197" s="18">
        <v>12000</v>
      </c>
      <c r="F197" s="15">
        <v>336000</v>
      </c>
      <c r="G197" s="18">
        <v>28</v>
      </c>
      <c r="H197" s="18">
        <v>12000</v>
      </c>
      <c r="I197" s="4">
        <v>336000</v>
      </c>
      <c r="J197" s="4">
        <v>0</v>
      </c>
      <c r="K197" s="17" t="s">
        <v>2203</v>
      </c>
      <c r="L197" s="27"/>
    </row>
    <row r="198" spans="1:12" ht="18" customHeight="1">
      <c r="A198" s="10"/>
      <c r="B198" s="37" t="s">
        <v>2204</v>
      </c>
      <c r="C198" s="12" t="s">
        <v>427</v>
      </c>
      <c r="D198" s="18">
        <v>12</v>
      </c>
      <c r="E198" s="18">
        <v>6000</v>
      </c>
      <c r="F198" s="15">
        <v>72000</v>
      </c>
      <c r="G198" s="18">
        <v>12</v>
      </c>
      <c r="H198" s="18">
        <v>6000</v>
      </c>
      <c r="I198" s="4">
        <v>72000</v>
      </c>
      <c r="J198" s="4">
        <v>0</v>
      </c>
      <c r="K198" s="17"/>
      <c r="L198" s="27"/>
    </row>
    <row r="199" spans="1:12" ht="18" customHeight="1">
      <c r="A199" s="10"/>
      <c r="B199" s="37" t="s">
        <v>2205</v>
      </c>
      <c r="C199" s="12" t="s">
        <v>2040</v>
      </c>
      <c r="D199" s="18">
        <v>4</v>
      </c>
      <c r="E199" s="18">
        <v>40000</v>
      </c>
      <c r="F199" s="15">
        <v>160000</v>
      </c>
      <c r="G199" s="18">
        <v>4</v>
      </c>
      <c r="H199" s="18">
        <v>40000</v>
      </c>
      <c r="I199" s="4">
        <v>160000</v>
      </c>
      <c r="J199" s="4">
        <v>0</v>
      </c>
      <c r="K199" s="17"/>
      <c r="L199" s="27"/>
    </row>
    <row r="200" spans="1:12" ht="18" customHeight="1">
      <c r="A200" s="10">
        <v>3</v>
      </c>
      <c r="B200" s="37" t="s">
        <v>2189</v>
      </c>
      <c r="C200" s="38" t="s">
        <v>391</v>
      </c>
      <c r="D200" s="4">
        <v>20</v>
      </c>
      <c r="E200" s="18"/>
      <c r="F200" s="15">
        <v>133600</v>
      </c>
      <c r="G200" s="4">
        <v>20</v>
      </c>
      <c r="H200" s="18"/>
      <c r="I200" s="4">
        <v>0</v>
      </c>
      <c r="J200" s="4">
        <v>133600</v>
      </c>
      <c r="K200" s="17"/>
      <c r="L200" s="27"/>
    </row>
    <row r="201" spans="1:12" ht="18" customHeight="1">
      <c r="A201" s="10">
        <v>4</v>
      </c>
      <c r="B201" s="37" t="s">
        <v>2190</v>
      </c>
      <c r="C201" s="38" t="s">
        <v>104</v>
      </c>
      <c r="D201" s="4">
        <v>18326.03</v>
      </c>
      <c r="E201" s="4">
        <v>1</v>
      </c>
      <c r="F201" s="15">
        <v>18326.03</v>
      </c>
      <c r="G201" s="4">
        <v>18326.03</v>
      </c>
      <c r="H201" s="4">
        <v>1</v>
      </c>
      <c r="I201" s="4">
        <v>18326.03</v>
      </c>
      <c r="J201" s="4">
        <v>0</v>
      </c>
      <c r="K201" s="17"/>
      <c r="L201" s="27"/>
    </row>
    <row r="202" spans="1:12" ht="18" customHeight="1">
      <c r="A202" s="8" t="s">
        <v>52</v>
      </c>
      <c r="B202" s="9" t="s">
        <v>2209</v>
      </c>
      <c r="C202" s="20"/>
      <c r="D202" s="14"/>
      <c r="E202" s="14"/>
      <c r="F202" s="19">
        <v>535000</v>
      </c>
      <c r="G202" s="14"/>
      <c r="H202" s="14"/>
      <c r="I202" s="14">
        <v>535000</v>
      </c>
      <c r="J202" s="4">
        <v>0</v>
      </c>
      <c r="K202" s="17"/>
      <c r="L202" s="27"/>
    </row>
    <row r="203" spans="1:12" ht="18" customHeight="1">
      <c r="A203" s="10">
        <v>1</v>
      </c>
      <c r="B203" s="11" t="s">
        <v>2210</v>
      </c>
      <c r="C203" s="2" t="s">
        <v>191</v>
      </c>
      <c r="D203" s="18">
        <v>2</v>
      </c>
      <c r="E203" s="18">
        <v>500</v>
      </c>
      <c r="F203" s="15">
        <v>1000</v>
      </c>
      <c r="G203" s="18">
        <v>2</v>
      </c>
      <c r="H203" s="18">
        <v>500</v>
      </c>
      <c r="I203" s="4">
        <v>1000</v>
      </c>
      <c r="J203" s="4">
        <v>0</v>
      </c>
      <c r="K203" s="11" t="s">
        <v>2211</v>
      </c>
      <c r="L203" s="27"/>
    </row>
    <row r="204" spans="1:12" ht="18" customHeight="1">
      <c r="A204" s="10">
        <v>2</v>
      </c>
      <c r="B204" s="11" t="s">
        <v>2212</v>
      </c>
      <c r="C204" s="10" t="s">
        <v>166</v>
      </c>
      <c r="D204" s="18">
        <v>550</v>
      </c>
      <c r="E204" s="18">
        <v>600</v>
      </c>
      <c r="F204" s="15">
        <v>330000</v>
      </c>
      <c r="G204" s="18">
        <v>550</v>
      </c>
      <c r="H204" s="18">
        <v>600</v>
      </c>
      <c r="I204" s="4">
        <v>330000</v>
      </c>
      <c r="J204" s="4">
        <v>0</v>
      </c>
      <c r="K204" s="11" t="s">
        <v>2213</v>
      </c>
      <c r="L204" s="27"/>
    </row>
    <row r="205" spans="1:12" ht="18" customHeight="1">
      <c r="A205" s="10">
        <v>3</v>
      </c>
      <c r="B205" s="11" t="s">
        <v>2214</v>
      </c>
      <c r="C205" s="2" t="s">
        <v>288</v>
      </c>
      <c r="D205" s="18">
        <v>2</v>
      </c>
      <c r="E205" s="18">
        <v>100000</v>
      </c>
      <c r="F205" s="15">
        <v>200000</v>
      </c>
      <c r="G205" s="18">
        <v>2</v>
      </c>
      <c r="H205" s="18">
        <v>100000</v>
      </c>
      <c r="I205" s="4">
        <v>200000</v>
      </c>
      <c r="J205" s="4">
        <v>0</v>
      </c>
      <c r="K205" s="17"/>
      <c r="L205" s="27"/>
    </row>
    <row r="206" spans="1:12" ht="18" customHeight="1">
      <c r="A206" s="10">
        <v>4</v>
      </c>
      <c r="B206" s="11" t="s">
        <v>2215</v>
      </c>
      <c r="C206" s="2" t="s">
        <v>2040</v>
      </c>
      <c r="D206" s="4">
        <v>1</v>
      </c>
      <c r="E206" s="18">
        <v>4000</v>
      </c>
      <c r="F206" s="15">
        <v>4000</v>
      </c>
      <c r="G206" s="4">
        <v>1</v>
      </c>
      <c r="H206" s="18">
        <v>4000</v>
      </c>
      <c r="I206" s="4">
        <v>4000</v>
      </c>
      <c r="J206" s="4">
        <v>0</v>
      </c>
      <c r="K206" s="11" t="s">
        <v>2216</v>
      </c>
      <c r="L206" s="27"/>
    </row>
    <row r="207" spans="1:12" ht="18" customHeight="1">
      <c r="A207" s="8" t="s">
        <v>60</v>
      </c>
      <c r="B207" s="9" t="s">
        <v>2217</v>
      </c>
      <c r="C207" s="20"/>
      <c r="D207" s="14"/>
      <c r="E207" s="14"/>
      <c r="F207" s="19">
        <v>430550</v>
      </c>
      <c r="G207" s="14"/>
      <c r="H207" s="14"/>
      <c r="I207" s="14">
        <v>430550</v>
      </c>
      <c r="J207" s="4">
        <v>0</v>
      </c>
      <c r="K207" s="17"/>
      <c r="L207" s="27"/>
    </row>
    <row r="208" spans="1:12" ht="18" customHeight="1">
      <c r="A208" s="16">
        <v>1</v>
      </c>
      <c r="B208" s="11" t="s">
        <v>2039</v>
      </c>
      <c r="C208" s="45" t="s">
        <v>191</v>
      </c>
      <c r="D208" s="18">
        <v>15</v>
      </c>
      <c r="E208" s="18">
        <v>150</v>
      </c>
      <c r="F208" s="15">
        <v>2250</v>
      </c>
      <c r="G208" s="18">
        <v>15</v>
      </c>
      <c r="H208" s="18">
        <v>150</v>
      </c>
      <c r="I208" s="4">
        <v>2250</v>
      </c>
      <c r="J208" s="4">
        <v>0</v>
      </c>
      <c r="K208" s="17" t="s">
        <v>2218</v>
      </c>
      <c r="L208" s="27"/>
    </row>
    <row r="209" spans="1:12" ht="18" customHeight="1">
      <c r="A209" s="16">
        <v>2</v>
      </c>
      <c r="B209" s="11" t="s">
        <v>2219</v>
      </c>
      <c r="C209" s="45" t="s">
        <v>191</v>
      </c>
      <c r="D209" s="18">
        <v>1</v>
      </c>
      <c r="E209" s="18">
        <v>5000</v>
      </c>
      <c r="F209" s="15">
        <v>5000</v>
      </c>
      <c r="G209" s="18">
        <v>1</v>
      </c>
      <c r="H209" s="18">
        <v>5000</v>
      </c>
      <c r="I209" s="4">
        <v>5000</v>
      </c>
      <c r="J209" s="4">
        <v>0</v>
      </c>
      <c r="K209" s="31" t="s">
        <v>2220</v>
      </c>
      <c r="L209" s="27"/>
    </row>
    <row r="210" spans="1:12" ht="18" customHeight="1">
      <c r="A210" s="16">
        <v>4</v>
      </c>
      <c r="B210" s="11" t="s">
        <v>2221</v>
      </c>
      <c r="C210" s="16" t="s">
        <v>2222</v>
      </c>
      <c r="D210" s="18">
        <v>68</v>
      </c>
      <c r="E210" s="18">
        <v>6000</v>
      </c>
      <c r="F210" s="15">
        <v>408000</v>
      </c>
      <c r="G210" s="18">
        <v>68</v>
      </c>
      <c r="H210" s="18">
        <v>6000</v>
      </c>
      <c r="I210" s="4">
        <v>408000</v>
      </c>
      <c r="J210" s="4">
        <v>0</v>
      </c>
      <c r="K210" s="11" t="s">
        <v>2223</v>
      </c>
      <c r="L210" s="27"/>
    </row>
    <row r="211" spans="1:12" ht="18" customHeight="1">
      <c r="A211" s="16">
        <v>5</v>
      </c>
      <c r="B211" s="11" t="s">
        <v>2224</v>
      </c>
      <c r="C211" s="12" t="s">
        <v>2225</v>
      </c>
      <c r="D211" s="18">
        <v>2550</v>
      </c>
      <c r="E211" s="18">
        <v>6</v>
      </c>
      <c r="F211" s="15">
        <v>15300</v>
      </c>
      <c r="G211" s="18">
        <v>2550</v>
      </c>
      <c r="H211" s="18">
        <v>6</v>
      </c>
      <c r="I211" s="4">
        <v>15300</v>
      </c>
      <c r="J211" s="4">
        <v>0</v>
      </c>
      <c r="K211" s="10" t="s">
        <v>2226</v>
      </c>
      <c r="L211" s="27"/>
    </row>
    <row r="212" spans="1:12" ht="18" customHeight="1">
      <c r="A212" s="8" t="s">
        <v>66</v>
      </c>
      <c r="B212" s="9" t="s">
        <v>2227</v>
      </c>
      <c r="C212" s="20"/>
      <c r="D212" s="14"/>
      <c r="E212" s="14"/>
      <c r="F212" s="19">
        <v>4000</v>
      </c>
      <c r="G212" s="14"/>
      <c r="H212" s="14"/>
      <c r="I212" s="14">
        <v>4000</v>
      </c>
      <c r="J212" s="4">
        <v>0</v>
      </c>
      <c r="K212" s="17"/>
      <c r="L212" s="27"/>
    </row>
    <row r="213" spans="1:12" ht="18" customHeight="1">
      <c r="A213" s="10">
        <v>1</v>
      </c>
      <c r="B213" s="11" t="s">
        <v>2228</v>
      </c>
      <c r="C213" s="2" t="s">
        <v>311</v>
      </c>
      <c r="D213" s="18">
        <v>1</v>
      </c>
      <c r="E213" s="18">
        <v>0</v>
      </c>
      <c r="F213" s="15">
        <v>0</v>
      </c>
      <c r="G213" s="18">
        <v>1</v>
      </c>
      <c r="H213" s="18">
        <v>0</v>
      </c>
      <c r="I213" s="4">
        <v>0</v>
      </c>
      <c r="J213" s="4">
        <v>0</v>
      </c>
      <c r="K213" s="17" t="s">
        <v>2229</v>
      </c>
      <c r="L213" s="27"/>
    </row>
    <row r="214" spans="1:12" ht="18" customHeight="1">
      <c r="A214" s="10">
        <v>2</v>
      </c>
      <c r="B214" s="11" t="s">
        <v>2215</v>
      </c>
      <c r="C214" s="2" t="s">
        <v>2040</v>
      </c>
      <c r="D214" s="18">
        <v>1</v>
      </c>
      <c r="E214" s="18">
        <v>4000</v>
      </c>
      <c r="F214" s="15">
        <v>4000</v>
      </c>
      <c r="G214" s="18">
        <v>1</v>
      </c>
      <c r="H214" s="18">
        <v>4000</v>
      </c>
      <c r="I214" s="4">
        <v>4000</v>
      </c>
      <c r="J214" s="4">
        <v>0</v>
      </c>
      <c r="K214" s="11" t="s">
        <v>2230</v>
      </c>
      <c r="L214" s="27"/>
    </row>
    <row r="215" spans="1:12" ht="18" customHeight="1">
      <c r="A215" s="8" t="s">
        <v>83</v>
      </c>
      <c r="B215" s="9" t="s">
        <v>2231</v>
      </c>
      <c r="C215" s="20"/>
      <c r="D215" s="14"/>
      <c r="E215" s="14"/>
      <c r="F215" s="19">
        <v>86800</v>
      </c>
      <c r="G215" s="14"/>
      <c r="H215" s="14"/>
      <c r="I215" s="14">
        <v>86800</v>
      </c>
      <c r="J215" s="4">
        <v>0</v>
      </c>
      <c r="K215" s="17"/>
      <c r="L215" s="27"/>
    </row>
    <row r="216" spans="1:12" ht="18" customHeight="1">
      <c r="A216" s="16">
        <v>1</v>
      </c>
      <c r="B216" s="11" t="s">
        <v>2232</v>
      </c>
      <c r="C216" s="45" t="s">
        <v>2233</v>
      </c>
      <c r="D216" s="18">
        <v>300</v>
      </c>
      <c r="E216" s="18">
        <v>40</v>
      </c>
      <c r="F216" s="15">
        <v>12000</v>
      </c>
      <c r="G216" s="18">
        <v>300</v>
      </c>
      <c r="H216" s="18">
        <v>40</v>
      </c>
      <c r="I216" s="4">
        <v>12000</v>
      </c>
      <c r="J216" s="4">
        <v>0</v>
      </c>
      <c r="K216" s="17"/>
      <c r="L216" s="27"/>
    </row>
    <row r="217" spans="1:12" ht="18" customHeight="1">
      <c r="A217" s="16">
        <v>2</v>
      </c>
      <c r="B217" s="11" t="s">
        <v>2234</v>
      </c>
      <c r="C217" s="12" t="s">
        <v>2233</v>
      </c>
      <c r="D217" s="18">
        <v>90</v>
      </c>
      <c r="E217" s="18">
        <v>300</v>
      </c>
      <c r="F217" s="15">
        <v>27000</v>
      </c>
      <c r="G217" s="18">
        <v>90</v>
      </c>
      <c r="H217" s="18">
        <v>300</v>
      </c>
      <c r="I217" s="4">
        <v>27000</v>
      </c>
      <c r="J217" s="4">
        <v>0</v>
      </c>
      <c r="K217" s="17" t="s">
        <v>2235</v>
      </c>
      <c r="L217" s="27"/>
    </row>
    <row r="218" spans="1:12" ht="18" customHeight="1">
      <c r="A218" s="16">
        <v>3</v>
      </c>
      <c r="B218" s="11" t="s">
        <v>2236</v>
      </c>
      <c r="C218" s="45" t="s">
        <v>191</v>
      </c>
      <c r="D218" s="18">
        <v>1</v>
      </c>
      <c r="E218" s="18">
        <v>12000</v>
      </c>
      <c r="F218" s="15">
        <v>12000</v>
      </c>
      <c r="G218" s="18">
        <v>1</v>
      </c>
      <c r="H218" s="18">
        <v>12000</v>
      </c>
      <c r="I218" s="4">
        <v>12000</v>
      </c>
      <c r="J218" s="4">
        <v>0</v>
      </c>
      <c r="K218" s="17"/>
      <c r="L218" s="27"/>
    </row>
    <row r="219" spans="1:12" ht="18" customHeight="1">
      <c r="A219" s="16">
        <v>4</v>
      </c>
      <c r="B219" s="11" t="s">
        <v>2237</v>
      </c>
      <c r="C219" s="23" t="s">
        <v>122</v>
      </c>
      <c r="D219" s="18">
        <v>10300</v>
      </c>
      <c r="E219" s="18">
        <v>1</v>
      </c>
      <c r="F219" s="15">
        <v>10300</v>
      </c>
      <c r="G219" s="18">
        <v>10300</v>
      </c>
      <c r="H219" s="18">
        <v>1</v>
      </c>
      <c r="I219" s="4">
        <v>10300</v>
      </c>
      <c r="J219" s="4">
        <v>0</v>
      </c>
      <c r="K219" s="17"/>
      <c r="L219" s="27"/>
    </row>
    <row r="220" spans="1:12" ht="18" customHeight="1">
      <c r="A220" s="16">
        <v>5</v>
      </c>
      <c r="B220" s="11" t="s">
        <v>2238</v>
      </c>
      <c r="C220" s="23" t="s">
        <v>2239</v>
      </c>
      <c r="D220" s="18">
        <v>850</v>
      </c>
      <c r="E220" s="18">
        <v>30</v>
      </c>
      <c r="F220" s="15">
        <v>25500</v>
      </c>
      <c r="G220" s="18">
        <v>850</v>
      </c>
      <c r="H220" s="18">
        <v>30</v>
      </c>
      <c r="I220" s="4">
        <v>25500</v>
      </c>
      <c r="J220" s="4">
        <v>0</v>
      </c>
      <c r="K220" s="17"/>
      <c r="L220" s="27"/>
    </row>
    <row r="221" spans="1:12" ht="18" customHeight="1">
      <c r="A221" s="8" t="s">
        <v>1694</v>
      </c>
      <c r="B221" s="9" t="s">
        <v>2240</v>
      </c>
      <c r="C221" s="20"/>
      <c r="D221" s="14"/>
      <c r="E221" s="14"/>
      <c r="F221" s="19">
        <v>20500</v>
      </c>
      <c r="G221" s="14"/>
      <c r="H221" s="14"/>
      <c r="I221" s="14">
        <v>20500</v>
      </c>
      <c r="J221" s="4">
        <v>0</v>
      </c>
      <c r="K221" s="17"/>
      <c r="L221" s="27"/>
    </row>
    <row r="222" spans="1:12" ht="18" customHeight="1">
      <c r="A222" s="10">
        <v>1</v>
      </c>
      <c r="B222" s="11" t="s">
        <v>2241</v>
      </c>
      <c r="C222" s="2" t="s">
        <v>311</v>
      </c>
      <c r="D222" s="4">
        <v>1</v>
      </c>
      <c r="E222" s="4">
        <v>20000</v>
      </c>
      <c r="F222" s="15">
        <v>20000</v>
      </c>
      <c r="G222" s="4">
        <v>1</v>
      </c>
      <c r="H222" s="4">
        <v>20000</v>
      </c>
      <c r="I222" s="4">
        <v>20000</v>
      </c>
      <c r="J222" s="4">
        <v>0</v>
      </c>
      <c r="K222" s="31"/>
      <c r="L222" s="27"/>
    </row>
    <row r="223" spans="1:12" ht="18" customHeight="1">
      <c r="A223" s="10">
        <v>2</v>
      </c>
      <c r="B223" s="11" t="s">
        <v>2242</v>
      </c>
      <c r="C223" s="2" t="s">
        <v>191</v>
      </c>
      <c r="D223" s="4">
        <v>1</v>
      </c>
      <c r="E223" s="4">
        <v>500</v>
      </c>
      <c r="F223" s="15">
        <v>500</v>
      </c>
      <c r="G223" s="4">
        <v>1</v>
      </c>
      <c r="H223" s="4">
        <v>500</v>
      </c>
      <c r="I223" s="4">
        <v>500</v>
      </c>
      <c r="J223" s="4">
        <v>0</v>
      </c>
      <c r="K223" s="31"/>
      <c r="L223" s="27"/>
    </row>
    <row r="224" spans="1:12" ht="18" customHeight="1">
      <c r="A224" s="8" t="s">
        <v>2243</v>
      </c>
      <c r="B224" s="9" t="s">
        <v>2244</v>
      </c>
      <c r="C224" s="20"/>
      <c r="D224" s="14"/>
      <c r="E224" s="14"/>
      <c r="F224" s="19">
        <v>291000</v>
      </c>
      <c r="G224" s="14"/>
      <c r="H224" s="14"/>
      <c r="I224" s="14">
        <v>291000</v>
      </c>
      <c r="J224" s="4">
        <v>0</v>
      </c>
      <c r="K224" s="17"/>
      <c r="L224" s="28"/>
    </row>
    <row r="225" spans="1:12" ht="18" customHeight="1">
      <c r="A225" s="10">
        <v>1</v>
      </c>
      <c r="B225" s="11" t="s">
        <v>2242</v>
      </c>
      <c r="C225" s="2" t="s">
        <v>191</v>
      </c>
      <c r="D225" s="4">
        <v>5</v>
      </c>
      <c r="E225" s="4">
        <v>600</v>
      </c>
      <c r="F225" s="15">
        <v>3000</v>
      </c>
      <c r="G225" s="4">
        <v>5</v>
      </c>
      <c r="H225" s="4">
        <v>600</v>
      </c>
      <c r="I225" s="4">
        <v>3000</v>
      </c>
      <c r="J225" s="4">
        <v>0</v>
      </c>
      <c r="K225" s="17" t="s">
        <v>2245</v>
      </c>
      <c r="L225" s="28"/>
    </row>
    <row r="226" spans="1:12" ht="18" customHeight="1">
      <c r="A226" s="10">
        <v>2</v>
      </c>
      <c r="B226" s="11" t="s">
        <v>2246</v>
      </c>
      <c r="C226" s="23" t="s">
        <v>122</v>
      </c>
      <c r="D226" s="4">
        <v>1600</v>
      </c>
      <c r="E226" s="4">
        <v>180</v>
      </c>
      <c r="F226" s="15">
        <v>288000</v>
      </c>
      <c r="G226" s="4">
        <v>1600</v>
      </c>
      <c r="H226" s="4">
        <v>180</v>
      </c>
      <c r="I226" s="4">
        <v>288000</v>
      </c>
      <c r="J226" s="4">
        <v>0</v>
      </c>
      <c r="K226" s="11" t="s">
        <v>2247</v>
      </c>
      <c r="L226" s="28"/>
    </row>
    <row r="227" spans="1:12" ht="18" customHeight="1">
      <c r="A227" s="371" t="s">
        <v>2248</v>
      </c>
      <c r="B227" s="277"/>
      <c r="C227" s="20"/>
      <c r="D227" s="14"/>
      <c r="E227" s="14"/>
      <c r="F227" s="19">
        <v>27300762.350000001</v>
      </c>
      <c r="G227" s="14"/>
      <c r="H227" s="14"/>
      <c r="I227" s="14">
        <v>26954319.039999999</v>
      </c>
      <c r="J227" s="14">
        <v>346443.31</v>
      </c>
      <c r="K227" s="26"/>
      <c r="L227" s="55"/>
    </row>
    <row r="228" spans="1:12" ht="18" customHeight="1">
      <c r="A228" s="46"/>
      <c r="B228" s="46"/>
      <c r="C228" s="46"/>
      <c r="D228" s="47"/>
      <c r="E228" s="47"/>
      <c r="F228" s="47"/>
      <c r="G228" s="47"/>
      <c r="H228" s="47"/>
      <c r="I228" s="49"/>
      <c r="J228" s="49"/>
      <c r="K228" s="46"/>
      <c r="L228" s="56"/>
    </row>
    <row r="229" spans="1:12" ht="18" customHeight="1">
      <c r="A229" s="46"/>
      <c r="B229" s="46"/>
      <c r="C229" s="48"/>
      <c r="D229" s="49"/>
      <c r="E229" s="49"/>
      <c r="F229" s="49"/>
      <c r="G229" s="49"/>
      <c r="H229" s="49"/>
      <c r="I229" s="49"/>
      <c r="J229" s="49"/>
      <c r="K229" s="46"/>
      <c r="L229" s="56"/>
    </row>
    <row r="230" spans="1:12" ht="18" customHeight="1">
      <c r="A230" s="50"/>
      <c r="B230" s="51"/>
      <c r="C230" s="52"/>
      <c r="D230" s="53"/>
      <c r="E230" s="53"/>
      <c r="F230" s="53"/>
      <c r="G230" s="53"/>
      <c r="H230" s="53"/>
      <c r="I230" s="53"/>
      <c r="J230" s="53"/>
      <c r="K230" s="52"/>
      <c r="L230" s="56"/>
    </row>
    <row r="231" spans="1:12" ht="18" customHeight="1">
      <c r="A231" s="50"/>
      <c r="B231" s="51"/>
      <c r="C231" s="52"/>
      <c r="D231" s="53"/>
      <c r="E231" s="53"/>
      <c r="F231" s="53"/>
      <c r="G231" s="53"/>
      <c r="H231" s="53"/>
      <c r="I231" s="53"/>
      <c r="J231" s="53"/>
      <c r="K231" s="52"/>
      <c r="L231" s="56"/>
    </row>
    <row r="232" spans="1:12" ht="18" customHeight="1">
      <c r="A232" s="52"/>
      <c r="B232" s="54"/>
      <c r="C232" s="52"/>
      <c r="D232" s="53"/>
      <c r="E232" s="53"/>
      <c r="F232" s="53"/>
      <c r="G232" s="53"/>
      <c r="H232" s="53"/>
      <c r="I232" s="53"/>
      <c r="J232" s="53"/>
      <c r="K232" s="52"/>
      <c r="L232" s="56"/>
    </row>
    <row r="233" spans="1:12" ht="18" customHeight="1">
      <c r="A233" s="52"/>
      <c r="B233" s="54"/>
      <c r="C233" s="52"/>
      <c r="D233" s="53"/>
      <c r="E233" s="53"/>
      <c r="F233" s="53"/>
      <c r="G233" s="53"/>
      <c r="H233" s="53"/>
      <c r="I233" s="53"/>
      <c r="J233" s="53"/>
      <c r="K233" s="52"/>
      <c r="L233" s="56"/>
    </row>
    <row r="234" spans="1:12" ht="18" customHeight="1">
      <c r="A234" s="52"/>
      <c r="B234" s="54"/>
      <c r="C234" s="52"/>
      <c r="D234" s="53"/>
      <c r="E234" s="53"/>
      <c r="F234" s="53"/>
      <c r="G234" s="53"/>
      <c r="H234" s="53"/>
      <c r="I234" s="53"/>
      <c r="J234" s="53"/>
      <c r="K234" s="52"/>
      <c r="L234" s="56"/>
    </row>
    <row r="235" spans="1:12" ht="18" customHeight="1">
      <c r="A235" s="52"/>
      <c r="B235" s="54"/>
      <c r="C235" s="52"/>
      <c r="D235" s="53"/>
      <c r="E235" s="53"/>
      <c r="F235" s="53"/>
      <c r="G235" s="53"/>
      <c r="H235" s="53"/>
      <c r="I235" s="53"/>
      <c r="J235" s="53"/>
      <c r="K235" s="52"/>
      <c r="L235" s="56"/>
    </row>
    <row r="236" spans="1:12" ht="18" customHeight="1">
      <c r="A236" s="50"/>
      <c r="B236" s="51"/>
      <c r="C236" s="52"/>
      <c r="D236" s="53"/>
      <c r="E236" s="53"/>
      <c r="F236" s="53"/>
      <c r="G236" s="53"/>
      <c r="H236" s="53"/>
      <c r="I236" s="53"/>
      <c r="J236" s="53"/>
      <c r="K236" s="52"/>
      <c r="L236" s="56"/>
    </row>
    <row r="237" spans="1:12" ht="18" customHeight="1">
      <c r="A237" s="52"/>
      <c r="B237" s="54"/>
      <c r="C237" s="52"/>
      <c r="D237" s="53"/>
      <c r="E237" s="53"/>
      <c r="F237" s="53"/>
      <c r="G237" s="53"/>
      <c r="H237" s="53"/>
      <c r="I237" s="53"/>
      <c r="J237" s="53"/>
      <c r="K237" s="52"/>
      <c r="L237" s="56"/>
    </row>
    <row r="238" spans="1:12" ht="18" customHeight="1">
      <c r="A238" s="52"/>
      <c r="B238" s="54"/>
      <c r="C238" s="52"/>
      <c r="D238" s="53"/>
      <c r="E238" s="53"/>
      <c r="F238" s="53"/>
      <c r="G238" s="53"/>
      <c r="H238" s="53"/>
      <c r="I238" s="53"/>
      <c r="J238" s="53"/>
      <c r="K238" s="52"/>
      <c r="L238" s="56"/>
    </row>
    <row r="239" spans="1:12" ht="18" customHeight="1">
      <c r="A239" s="50"/>
      <c r="B239" s="51"/>
      <c r="C239" s="52"/>
      <c r="D239" s="53"/>
      <c r="E239" s="53"/>
      <c r="F239" s="53"/>
      <c r="G239" s="53"/>
      <c r="H239" s="53"/>
      <c r="I239" s="53"/>
      <c r="J239" s="53"/>
      <c r="K239" s="52"/>
      <c r="L239" s="56"/>
    </row>
    <row r="240" spans="1:12" ht="18" customHeight="1">
      <c r="A240" s="52"/>
      <c r="B240" s="54"/>
      <c r="C240" s="52"/>
      <c r="D240" s="53"/>
      <c r="E240" s="53"/>
      <c r="F240" s="53"/>
      <c r="G240" s="53"/>
      <c r="H240" s="53"/>
      <c r="I240" s="53"/>
      <c r="J240" s="53"/>
      <c r="K240" s="52"/>
      <c r="L240" s="56"/>
    </row>
    <row r="241" spans="1:12" ht="18" customHeight="1">
      <c r="A241" s="52"/>
      <c r="B241" s="54"/>
      <c r="C241" s="52"/>
      <c r="D241" s="53"/>
      <c r="E241" s="53"/>
      <c r="F241" s="53"/>
      <c r="G241" s="53"/>
      <c r="H241" s="53"/>
      <c r="I241" s="53"/>
      <c r="J241" s="53"/>
      <c r="K241" s="52"/>
      <c r="L241" s="56"/>
    </row>
    <row r="242" spans="1:12" ht="18" customHeight="1">
      <c r="A242" s="52"/>
      <c r="B242" s="54"/>
      <c r="C242" s="52"/>
      <c r="D242" s="53"/>
      <c r="E242" s="53"/>
      <c r="F242" s="53"/>
      <c r="G242" s="53"/>
      <c r="H242" s="53"/>
      <c r="I242" s="53"/>
      <c r="J242" s="53"/>
      <c r="K242" s="52"/>
      <c r="L242" s="56"/>
    </row>
    <row r="243" spans="1:12" ht="18" customHeight="1">
      <c r="A243" s="52"/>
      <c r="B243" s="54"/>
      <c r="C243" s="52"/>
      <c r="D243" s="53"/>
      <c r="E243" s="53"/>
      <c r="F243" s="53"/>
      <c r="G243" s="53"/>
      <c r="H243" s="53"/>
      <c r="I243" s="53"/>
      <c r="J243" s="53"/>
      <c r="K243" s="52"/>
      <c r="L243" s="56"/>
    </row>
    <row r="244" spans="1:12" ht="18" customHeight="1">
      <c r="A244" s="52"/>
      <c r="B244" s="54"/>
      <c r="C244" s="52"/>
      <c r="D244" s="53"/>
      <c r="E244" s="53"/>
      <c r="F244" s="53"/>
      <c r="G244" s="53"/>
      <c r="H244" s="53"/>
      <c r="I244" s="53"/>
      <c r="J244" s="53"/>
      <c r="K244" s="52"/>
      <c r="L244" s="56"/>
    </row>
    <row r="245" spans="1:12" ht="18" customHeight="1">
      <c r="A245" s="52"/>
      <c r="B245" s="54"/>
      <c r="C245" s="52"/>
      <c r="D245" s="53"/>
      <c r="E245" s="53"/>
      <c r="F245" s="53"/>
      <c r="G245" s="53"/>
      <c r="H245" s="53"/>
      <c r="I245" s="53"/>
      <c r="J245" s="53"/>
      <c r="K245" s="52"/>
      <c r="L245" s="56"/>
    </row>
    <row r="246" spans="1:12" ht="18" customHeight="1">
      <c r="A246" s="52"/>
      <c r="B246" s="54"/>
      <c r="C246" s="52"/>
      <c r="D246" s="53"/>
      <c r="E246" s="53"/>
      <c r="F246" s="53"/>
      <c r="G246" s="53"/>
      <c r="H246" s="53"/>
      <c r="I246" s="53"/>
      <c r="J246" s="53"/>
      <c r="K246" s="52"/>
      <c r="L246" s="56"/>
    </row>
    <row r="247" spans="1:12" ht="18" customHeight="1">
      <c r="A247" s="52"/>
      <c r="B247" s="54"/>
      <c r="C247" s="52"/>
      <c r="D247" s="53"/>
      <c r="E247" s="53"/>
      <c r="F247" s="53"/>
      <c r="G247" s="53"/>
      <c r="H247" s="53"/>
      <c r="I247" s="53"/>
      <c r="J247" s="53"/>
      <c r="K247" s="52"/>
      <c r="L247" s="56"/>
    </row>
    <row r="248" spans="1:12" ht="18" customHeight="1">
      <c r="A248" s="52"/>
      <c r="B248" s="54"/>
      <c r="C248" s="52"/>
      <c r="D248" s="53"/>
      <c r="E248" s="53"/>
      <c r="F248" s="53"/>
      <c r="G248" s="53"/>
      <c r="H248" s="53"/>
      <c r="I248" s="53"/>
      <c r="J248" s="53"/>
      <c r="K248" s="52"/>
      <c r="L248" s="56"/>
    </row>
    <row r="249" spans="1:12" ht="18" customHeight="1">
      <c r="A249" s="52"/>
      <c r="B249" s="54"/>
      <c r="C249" s="52"/>
      <c r="D249" s="53"/>
      <c r="E249" s="53"/>
      <c r="F249" s="53"/>
      <c r="G249" s="53"/>
      <c r="H249" s="53"/>
      <c r="I249" s="53"/>
      <c r="J249" s="53"/>
      <c r="K249" s="52"/>
      <c r="L249" s="56"/>
    </row>
    <row r="250" spans="1:12" ht="18" customHeight="1">
      <c r="A250" s="52"/>
      <c r="B250" s="54"/>
      <c r="C250" s="52"/>
      <c r="D250" s="53"/>
      <c r="E250" s="53"/>
      <c r="F250" s="53"/>
      <c r="G250" s="53"/>
      <c r="H250" s="53"/>
      <c r="I250" s="53"/>
      <c r="J250" s="53"/>
      <c r="K250" s="52"/>
      <c r="L250" s="56"/>
    </row>
    <row r="251" spans="1:12" ht="18" customHeight="1">
      <c r="A251" s="52"/>
      <c r="B251" s="54"/>
      <c r="C251" s="52"/>
      <c r="D251" s="53"/>
      <c r="E251" s="53"/>
      <c r="F251" s="53"/>
      <c r="G251" s="53"/>
      <c r="H251" s="53"/>
      <c r="I251" s="53"/>
      <c r="J251" s="53"/>
      <c r="K251" s="52"/>
      <c r="L251" s="56"/>
    </row>
    <row r="252" spans="1:12" ht="18" customHeight="1">
      <c r="A252" s="52"/>
      <c r="B252" s="54"/>
      <c r="C252" s="52"/>
      <c r="D252" s="53"/>
      <c r="E252" s="53"/>
      <c r="F252" s="53"/>
      <c r="G252" s="53"/>
      <c r="H252" s="53"/>
      <c r="I252" s="53"/>
      <c r="J252" s="53"/>
      <c r="K252" s="52"/>
      <c r="L252" s="56"/>
    </row>
    <row r="253" spans="1:12" ht="18" customHeight="1">
      <c r="A253" s="52"/>
      <c r="B253" s="54"/>
      <c r="C253" s="52"/>
      <c r="D253" s="53"/>
      <c r="E253" s="53"/>
      <c r="F253" s="53"/>
      <c r="G253" s="53"/>
      <c r="H253" s="53"/>
      <c r="I253" s="53"/>
      <c r="J253" s="53"/>
      <c r="K253" s="52"/>
      <c r="L253" s="56"/>
    </row>
    <row r="254" spans="1:12" ht="18" customHeight="1">
      <c r="A254" s="52"/>
      <c r="B254" s="54"/>
      <c r="C254" s="52"/>
      <c r="D254" s="53"/>
      <c r="E254" s="53"/>
      <c r="F254" s="53"/>
      <c r="G254" s="53"/>
      <c r="H254" s="53"/>
      <c r="I254" s="53"/>
      <c r="J254" s="53"/>
      <c r="K254" s="52"/>
      <c r="L254" s="56"/>
    </row>
    <row r="255" spans="1:12" ht="18" customHeight="1">
      <c r="A255" s="52"/>
      <c r="B255" s="54"/>
      <c r="C255" s="52"/>
      <c r="D255" s="53"/>
      <c r="E255" s="53"/>
      <c r="F255" s="53"/>
      <c r="G255" s="53"/>
      <c r="H255" s="53"/>
      <c r="I255" s="53"/>
      <c r="J255" s="53"/>
      <c r="K255" s="52"/>
      <c r="L255" s="56"/>
    </row>
    <row r="256" spans="1:12" ht="18" customHeight="1">
      <c r="A256" s="50"/>
      <c r="B256" s="51"/>
      <c r="C256" s="52"/>
      <c r="D256" s="53"/>
      <c r="E256" s="53"/>
      <c r="F256" s="53"/>
      <c r="G256" s="53"/>
      <c r="H256" s="53"/>
      <c r="I256" s="53"/>
      <c r="J256" s="53"/>
      <c r="K256" s="52"/>
      <c r="L256" s="56"/>
    </row>
    <row r="257" spans="1:12" ht="18" customHeight="1">
      <c r="A257" s="50"/>
      <c r="B257" s="51"/>
      <c r="C257" s="52"/>
      <c r="D257" s="53"/>
      <c r="E257" s="53"/>
      <c r="F257" s="53"/>
      <c r="G257" s="53"/>
      <c r="H257" s="53"/>
      <c r="I257" s="53"/>
      <c r="J257" s="53"/>
      <c r="K257" s="52"/>
      <c r="L257" s="56"/>
    </row>
    <row r="258" spans="1:12" ht="18" customHeight="1">
      <c r="A258" s="52"/>
      <c r="B258" s="54"/>
      <c r="C258" s="52"/>
      <c r="D258" s="53"/>
      <c r="E258" s="53"/>
      <c r="F258" s="53"/>
      <c r="G258" s="53"/>
      <c r="H258" s="53"/>
      <c r="I258" s="53"/>
      <c r="J258" s="53"/>
      <c r="K258" s="52"/>
      <c r="L258" s="56"/>
    </row>
    <row r="259" spans="1:12" ht="18" customHeight="1">
      <c r="A259" s="52"/>
      <c r="B259" s="54"/>
      <c r="C259" s="52"/>
      <c r="D259" s="53"/>
      <c r="E259" s="53"/>
      <c r="F259" s="53"/>
      <c r="G259" s="53"/>
      <c r="H259" s="53"/>
      <c r="I259" s="53"/>
      <c r="J259" s="53"/>
      <c r="K259" s="52"/>
      <c r="L259" s="56"/>
    </row>
    <row r="260" spans="1:12" ht="18" customHeight="1">
      <c r="A260" s="52"/>
      <c r="B260" s="54"/>
      <c r="C260" s="52"/>
      <c r="D260" s="53"/>
      <c r="E260" s="53"/>
      <c r="F260" s="53"/>
      <c r="G260" s="53"/>
      <c r="H260" s="53"/>
      <c r="I260" s="53"/>
      <c r="J260" s="53"/>
      <c r="K260" s="52"/>
      <c r="L260" s="56"/>
    </row>
    <row r="261" spans="1:12" ht="18" customHeight="1">
      <c r="A261" s="52"/>
      <c r="B261" s="54"/>
      <c r="C261" s="52"/>
      <c r="D261" s="53"/>
      <c r="E261" s="53"/>
      <c r="F261" s="53"/>
      <c r="G261" s="53"/>
      <c r="H261" s="53"/>
      <c r="I261" s="53"/>
      <c r="J261" s="53"/>
      <c r="K261" s="52"/>
      <c r="L261" s="56"/>
    </row>
    <row r="262" spans="1:12" ht="18" customHeight="1">
      <c r="A262" s="52"/>
      <c r="B262" s="54"/>
      <c r="C262" s="52"/>
      <c r="D262" s="53"/>
      <c r="E262" s="53"/>
      <c r="F262" s="53"/>
      <c r="G262" s="53"/>
      <c r="H262" s="53"/>
      <c r="I262" s="53"/>
      <c r="J262" s="53"/>
      <c r="K262" s="52"/>
      <c r="L262" s="56"/>
    </row>
    <row r="263" spans="1:12" ht="18" customHeight="1">
      <c r="A263" s="52"/>
      <c r="B263" s="54"/>
      <c r="C263" s="52"/>
      <c r="D263" s="53"/>
      <c r="E263" s="53"/>
      <c r="F263" s="53"/>
      <c r="G263" s="53"/>
      <c r="H263" s="53"/>
      <c r="I263" s="53"/>
      <c r="J263" s="53"/>
      <c r="K263" s="52"/>
      <c r="L263" s="56"/>
    </row>
    <row r="264" spans="1:12" ht="18" customHeight="1">
      <c r="A264" s="52"/>
      <c r="B264" s="54"/>
      <c r="C264" s="52"/>
      <c r="D264" s="53"/>
      <c r="E264" s="53"/>
      <c r="F264" s="53"/>
      <c r="G264" s="53"/>
      <c r="H264" s="53"/>
      <c r="I264" s="53"/>
      <c r="J264" s="53"/>
      <c r="K264" s="52"/>
      <c r="L264" s="56"/>
    </row>
    <row r="265" spans="1:12" ht="18" customHeight="1">
      <c r="A265" s="52"/>
      <c r="B265" s="54"/>
      <c r="C265" s="52"/>
      <c r="D265" s="53"/>
      <c r="E265" s="53"/>
      <c r="F265" s="53"/>
      <c r="G265" s="53"/>
      <c r="H265" s="53"/>
      <c r="I265" s="53"/>
      <c r="J265" s="53"/>
      <c r="K265" s="52"/>
      <c r="L265" s="56"/>
    </row>
    <row r="266" spans="1:12" ht="18" customHeight="1">
      <c r="A266" s="52"/>
      <c r="B266" s="54"/>
      <c r="C266" s="52"/>
      <c r="D266" s="53"/>
      <c r="E266" s="53"/>
      <c r="F266" s="53"/>
      <c r="G266" s="53"/>
      <c r="H266" s="53"/>
      <c r="I266" s="53"/>
      <c r="J266" s="53"/>
      <c r="K266" s="52"/>
      <c r="L266" s="56"/>
    </row>
    <row r="267" spans="1:12" ht="18" customHeight="1">
      <c r="A267" s="50"/>
      <c r="B267" s="51"/>
      <c r="C267" s="52"/>
      <c r="D267" s="53"/>
      <c r="E267" s="53"/>
      <c r="F267" s="53"/>
      <c r="G267" s="53"/>
      <c r="H267" s="53"/>
      <c r="I267" s="53"/>
      <c r="J267" s="53"/>
      <c r="K267" s="52"/>
      <c r="L267" s="56"/>
    </row>
    <row r="268" spans="1:12" ht="18" customHeight="1">
      <c r="A268" s="50"/>
      <c r="B268" s="51"/>
      <c r="C268" s="52"/>
      <c r="D268" s="53"/>
      <c r="E268" s="53"/>
      <c r="F268" s="53"/>
      <c r="G268" s="53"/>
      <c r="H268" s="53"/>
      <c r="I268" s="53"/>
      <c r="J268" s="53"/>
      <c r="K268" s="52"/>
      <c r="L268" s="56"/>
    </row>
    <row r="269" spans="1:12" ht="18" customHeight="1">
      <c r="A269" s="50"/>
      <c r="B269" s="51"/>
      <c r="C269" s="52"/>
      <c r="D269" s="53"/>
      <c r="E269" s="53"/>
      <c r="F269" s="53"/>
      <c r="G269" s="53"/>
      <c r="H269" s="53"/>
      <c r="I269" s="53"/>
      <c r="J269" s="53"/>
      <c r="K269" s="52"/>
      <c r="L269" s="56"/>
    </row>
    <row r="270" spans="1:12" ht="18" customHeight="1">
      <c r="A270" s="57"/>
      <c r="B270" s="58"/>
      <c r="C270" s="57"/>
      <c r="D270" s="59"/>
      <c r="E270" s="59"/>
      <c r="F270" s="59"/>
      <c r="G270" s="59"/>
      <c r="H270" s="59"/>
      <c r="I270" s="59"/>
      <c r="J270" s="59"/>
      <c r="K270" s="57"/>
      <c r="L270" s="56"/>
    </row>
    <row r="271" spans="1:12" ht="18" customHeight="1">
      <c r="A271" s="56"/>
      <c r="B271" s="60"/>
      <c r="C271" s="56"/>
      <c r="D271" s="61"/>
      <c r="E271" s="61"/>
      <c r="F271" s="61"/>
      <c r="G271" s="61"/>
      <c r="H271" s="61"/>
      <c r="I271" s="59"/>
      <c r="J271" s="59"/>
      <c r="K271" s="56"/>
      <c r="L271" s="56"/>
    </row>
  </sheetData>
  <mergeCells count="18">
    <mergeCell ref="A154:B154"/>
    <mergeCell ref="A227:B227"/>
    <mergeCell ref="A2:A3"/>
    <mergeCell ref="B2:B3"/>
    <mergeCell ref="C2:C3"/>
    <mergeCell ref="A1:L1"/>
    <mergeCell ref="D2:F2"/>
    <mergeCell ref="A4:B4"/>
    <mergeCell ref="A46:B46"/>
    <mergeCell ref="A76:B76"/>
    <mergeCell ref="G2:G3"/>
    <mergeCell ref="H2:H3"/>
    <mergeCell ref="I2:I3"/>
    <mergeCell ref="J2:J3"/>
    <mergeCell ref="K2:K3"/>
    <mergeCell ref="K22:K23"/>
    <mergeCell ref="K25:K26"/>
    <mergeCell ref="L2:L3"/>
  </mergeCells>
  <phoneticPr fontId="59" type="noConversion"/>
  <pageMargins left="1.22013888888889" right="0.75138888888888899" top="1" bottom="1" header="0.5" footer="0.5"/>
  <pageSetup paperSize="9" scale="73" orientation="portrait" r:id="rId1"/>
  <rowBreaks count="3" manualBreakCount="3">
    <brk id="45" max="16383" man="1"/>
    <brk id="86" max="16383" man="1"/>
    <brk id="13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主体工程-建筑工程费用表(格式一)"/>
  <dimension ref="A1:H466"/>
  <sheetViews>
    <sheetView tabSelected="1" view="pageBreakPreview" topLeftCell="A269" zoomScaleNormal="100" workbookViewId="0">
      <selection activeCell="B273" sqref="B273:C273"/>
    </sheetView>
  </sheetViews>
  <sheetFormatPr defaultColWidth="9.1796875" defaultRowHeight="12.5"/>
  <cols>
    <col min="1" max="1" width="6.7265625" style="225" customWidth="1"/>
    <col min="2" max="2" width="7.1796875" style="225" customWidth="1"/>
    <col min="3" max="3" width="22.26953125" style="225" customWidth="1"/>
    <col min="4" max="4" width="6.7265625" style="225" customWidth="1"/>
    <col min="5" max="5" width="10.1796875" style="225" customWidth="1"/>
    <col min="6" max="6" width="12.1796875" style="225" customWidth="1"/>
    <col min="7" max="7" width="12.54296875" style="225" customWidth="1"/>
    <col min="8" max="8" width="14.54296875" style="225" customWidth="1"/>
    <col min="9" max="11" width="9.1796875" style="225"/>
    <col min="12" max="12" width="12.81640625" style="225"/>
    <col min="13" max="16384" width="9.1796875" style="225"/>
  </cols>
  <sheetData>
    <row r="1" spans="1:8" ht="34.5" customHeight="1">
      <c r="A1" s="267" t="s">
        <v>28</v>
      </c>
      <c r="B1" s="267"/>
      <c r="C1" s="267"/>
      <c r="D1" s="267"/>
      <c r="E1" s="267"/>
      <c r="F1" s="267"/>
      <c r="G1" s="267"/>
      <c r="H1" s="267"/>
    </row>
    <row r="2" spans="1:8" ht="34.5" customHeight="1">
      <c r="A2" s="267" t="s">
        <v>98</v>
      </c>
      <c r="B2" s="267"/>
      <c r="C2" s="267"/>
      <c r="D2" s="267"/>
      <c r="E2" s="267"/>
      <c r="F2" s="267"/>
      <c r="G2" s="267"/>
      <c r="H2" s="267"/>
    </row>
    <row r="3" spans="1:8" ht="26.25" customHeight="1">
      <c r="A3" s="268" t="s">
        <v>30</v>
      </c>
      <c r="B3" s="268"/>
      <c r="C3" s="268" t="s">
        <v>31</v>
      </c>
      <c r="D3" s="268"/>
      <c r="E3" s="268"/>
      <c r="F3" s="268"/>
      <c r="G3" s="268"/>
      <c r="H3" s="268"/>
    </row>
    <row r="4" spans="1:8" ht="25.5" customHeight="1">
      <c r="A4" s="226" t="s">
        <v>2</v>
      </c>
      <c r="B4" s="269" t="s">
        <v>32</v>
      </c>
      <c r="C4" s="269"/>
      <c r="D4" s="226" t="s">
        <v>99</v>
      </c>
      <c r="E4" s="226" t="s">
        <v>100</v>
      </c>
      <c r="F4" s="226" t="s">
        <v>101</v>
      </c>
      <c r="G4" s="226" t="s">
        <v>36</v>
      </c>
      <c r="H4" s="226" t="s">
        <v>5</v>
      </c>
    </row>
    <row r="5" spans="1:8" ht="24" customHeight="1">
      <c r="A5" s="227" t="s">
        <v>28</v>
      </c>
      <c r="B5" s="270" t="s">
        <v>7</v>
      </c>
      <c r="C5" s="270"/>
      <c r="D5" s="229" t="s">
        <v>28</v>
      </c>
      <c r="E5" s="230" t="s">
        <v>28</v>
      </c>
      <c r="F5" s="232" t="s">
        <v>28</v>
      </c>
      <c r="G5" s="232">
        <v>388638460.79000002</v>
      </c>
      <c r="H5" s="228"/>
    </row>
    <row r="6" spans="1:8" ht="24" customHeight="1">
      <c r="A6" s="227" t="s">
        <v>28</v>
      </c>
      <c r="B6" s="270" t="s">
        <v>40</v>
      </c>
      <c r="C6" s="270"/>
      <c r="D6" s="229" t="s">
        <v>28</v>
      </c>
      <c r="E6" s="230" t="s">
        <v>28</v>
      </c>
      <c r="F6" s="232" t="s">
        <v>28</v>
      </c>
      <c r="G6" s="232">
        <v>196916986.62</v>
      </c>
      <c r="H6" s="228"/>
    </row>
    <row r="7" spans="1:8" ht="24" customHeight="1">
      <c r="A7" s="227" t="s">
        <v>28</v>
      </c>
      <c r="B7" s="270" t="s">
        <v>102</v>
      </c>
      <c r="C7" s="270"/>
      <c r="D7" s="229" t="s">
        <v>28</v>
      </c>
      <c r="E7" s="230" t="s">
        <v>28</v>
      </c>
      <c r="F7" s="232" t="s">
        <v>28</v>
      </c>
      <c r="G7" s="232">
        <v>196916986.62</v>
      </c>
      <c r="H7" s="228"/>
    </row>
    <row r="8" spans="1:8" ht="47.25" customHeight="1">
      <c r="A8" s="227">
        <v>1</v>
      </c>
      <c r="B8" s="270" t="s">
        <v>103</v>
      </c>
      <c r="C8" s="270"/>
      <c r="D8" s="229" t="s">
        <v>104</v>
      </c>
      <c r="E8" s="230">
        <v>1425</v>
      </c>
      <c r="F8" s="232">
        <v>143.85</v>
      </c>
      <c r="G8" s="232">
        <v>204986.25</v>
      </c>
      <c r="H8" s="228"/>
    </row>
    <row r="9" spans="1:8" ht="47.25" customHeight="1">
      <c r="A9" s="227">
        <v>2</v>
      </c>
      <c r="B9" s="270" t="s">
        <v>105</v>
      </c>
      <c r="C9" s="270"/>
      <c r="D9" s="229" t="s">
        <v>104</v>
      </c>
      <c r="E9" s="230">
        <v>2163</v>
      </c>
      <c r="F9" s="232">
        <v>143.85</v>
      </c>
      <c r="G9" s="232">
        <v>311147.55</v>
      </c>
      <c r="H9" s="228"/>
    </row>
    <row r="10" spans="1:8" ht="47.25" customHeight="1">
      <c r="A10" s="227">
        <v>3</v>
      </c>
      <c r="B10" s="270" t="s">
        <v>106</v>
      </c>
      <c r="C10" s="270"/>
      <c r="D10" s="229" t="s">
        <v>104</v>
      </c>
      <c r="E10" s="230">
        <v>48</v>
      </c>
      <c r="F10" s="232">
        <v>143.85</v>
      </c>
      <c r="G10" s="232">
        <v>6904.8</v>
      </c>
      <c r="H10" s="228"/>
    </row>
    <row r="11" spans="1:8" ht="47.25" customHeight="1">
      <c r="A11" s="227">
        <v>4</v>
      </c>
      <c r="B11" s="270" t="s">
        <v>107</v>
      </c>
      <c r="C11" s="270"/>
      <c r="D11" s="229" t="s">
        <v>104</v>
      </c>
      <c r="E11" s="230">
        <v>109</v>
      </c>
      <c r="F11" s="232">
        <v>143.85</v>
      </c>
      <c r="G11" s="232">
        <v>15679.65</v>
      </c>
      <c r="H11" s="228"/>
    </row>
    <row r="12" spans="1:8" ht="24" customHeight="1">
      <c r="A12" s="227">
        <v>5</v>
      </c>
      <c r="B12" s="270" t="s">
        <v>108</v>
      </c>
      <c r="C12" s="270"/>
      <c r="D12" s="229" t="s">
        <v>104</v>
      </c>
      <c r="E12" s="230">
        <v>21104</v>
      </c>
      <c r="F12" s="232">
        <v>19.41</v>
      </c>
      <c r="G12" s="232">
        <v>409628.64</v>
      </c>
      <c r="H12" s="228"/>
    </row>
    <row r="13" spans="1:8" ht="24" customHeight="1">
      <c r="A13" s="227">
        <v>6</v>
      </c>
      <c r="B13" s="270" t="s">
        <v>109</v>
      </c>
      <c r="C13" s="270"/>
      <c r="D13" s="229" t="s">
        <v>104</v>
      </c>
      <c r="E13" s="230">
        <v>1488</v>
      </c>
      <c r="F13" s="232">
        <v>13.07</v>
      </c>
      <c r="G13" s="232">
        <v>19448.16</v>
      </c>
      <c r="H13" s="228"/>
    </row>
    <row r="14" spans="1:8" ht="35.25" customHeight="1">
      <c r="A14" s="227">
        <v>7</v>
      </c>
      <c r="B14" s="270" t="s">
        <v>110</v>
      </c>
      <c r="C14" s="270"/>
      <c r="D14" s="229" t="s">
        <v>104</v>
      </c>
      <c r="E14" s="230">
        <v>51505</v>
      </c>
      <c r="F14" s="232">
        <v>18.239999999999998</v>
      </c>
      <c r="G14" s="232">
        <v>939451.2</v>
      </c>
      <c r="H14" s="228"/>
    </row>
    <row r="15" spans="1:8" ht="24" customHeight="1">
      <c r="A15" s="227">
        <v>8</v>
      </c>
      <c r="B15" s="270" t="s">
        <v>111</v>
      </c>
      <c r="C15" s="270"/>
      <c r="D15" s="229" t="s">
        <v>104</v>
      </c>
      <c r="E15" s="230">
        <v>97733</v>
      </c>
      <c r="F15" s="232">
        <v>19.41</v>
      </c>
      <c r="G15" s="232">
        <v>1896997.53</v>
      </c>
      <c r="H15" s="228"/>
    </row>
    <row r="16" spans="1:8" ht="47.25" customHeight="1">
      <c r="A16" s="227">
        <v>9</v>
      </c>
      <c r="B16" s="270" t="s">
        <v>112</v>
      </c>
      <c r="C16" s="270"/>
      <c r="D16" s="229" t="s">
        <v>104</v>
      </c>
      <c r="E16" s="230">
        <v>443</v>
      </c>
      <c r="F16" s="232">
        <v>45.62</v>
      </c>
      <c r="G16" s="232">
        <v>20209.66</v>
      </c>
      <c r="H16" s="228"/>
    </row>
    <row r="17" spans="1:8" ht="47.25" customHeight="1">
      <c r="A17" s="227">
        <v>10</v>
      </c>
      <c r="B17" s="270" t="s">
        <v>113</v>
      </c>
      <c r="C17" s="270"/>
      <c r="D17" s="229" t="s">
        <v>104</v>
      </c>
      <c r="E17" s="230">
        <v>415</v>
      </c>
      <c r="F17" s="232">
        <v>45.62</v>
      </c>
      <c r="G17" s="232">
        <v>18932.3</v>
      </c>
      <c r="H17" s="228"/>
    </row>
    <row r="18" spans="1:8" ht="70.5" customHeight="1">
      <c r="A18" s="227">
        <v>11</v>
      </c>
      <c r="B18" s="270" t="s">
        <v>114</v>
      </c>
      <c r="C18" s="270"/>
      <c r="D18" s="229" t="s">
        <v>104</v>
      </c>
      <c r="E18" s="230">
        <v>1550</v>
      </c>
      <c r="F18" s="232">
        <v>82.72</v>
      </c>
      <c r="G18" s="232">
        <v>128216</v>
      </c>
      <c r="H18" s="228"/>
    </row>
    <row r="19" spans="1:8" ht="81.75" customHeight="1">
      <c r="A19" s="227">
        <v>12</v>
      </c>
      <c r="B19" s="270" t="s">
        <v>115</v>
      </c>
      <c r="C19" s="270"/>
      <c r="D19" s="229" t="s">
        <v>104</v>
      </c>
      <c r="E19" s="230">
        <v>134543</v>
      </c>
      <c r="F19" s="232">
        <v>88.35</v>
      </c>
      <c r="G19" s="232">
        <v>11886874.050000001</v>
      </c>
      <c r="H19" s="228"/>
    </row>
    <row r="20" spans="1:8" ht="24" customHeight="1">
      <c r="A20" s="271" t="s">
        <v>28</v>
      </c>
      <c r="B20" s="271"/>
      <c r="C20" s="271"/>
      <c r="D20" s="271"/>
      <c r="E20" s="271"/>
      <c r="F20" s="271"/>
      <c r="G20" s="271"/>
      <c r="H20" s="271"/>
    </row>
    <row r="21" spans="1:8" ht="34.5" customHeight="1">
      <c r="A21" s="267" t="s">
        <v>28</v>
      </c>
      <c r="B21" s="267"/>
      <c r="C21" s="267"/>
      <c r="D21" s="267"/>
      <c r="E21" s="267"/>
      <c r="F21" s="267"/>
      <c r="G21" s="267"/>
      <c r="H21" s="267"/>
    </row>
    <row r="22" spans="1:8" ht="34.5" customHeight="1">
      <c r="A22" s="267" t="s">
        <v>98</v>
      </c>
      <c r="B22" s="267"/>
      <c r="C22" s="267"/>
      <c r="D22" s="267"/>
      <c r="E22" s="267"/>
      <c r="F22" s="267"/>
      <c r="G22" s="267"/>
      <c r="H22" s="267"/>
    </row>
    <row r="23" spans="1:8" ht="26.25" customHeight="1">
      <c r="A23" s="268" t="s">
        <v>30</v>
      </c>
      <c r="B23" s="268"/>
      <c r="C23" s="268" t="s">
        <v>31</v>
      </c>
      <c r="D23" s="268"/>
      <c r="E23" s="268"/>
      <c r="F23" s="268"/>
      <c r="G23" s="268"/>
      <c r="H23" s="268"/>
    </row>
    <row r="24" spans="1:8" ht="25.5" customHeight="1">
      <c r="A24" s="226" t="s">
        <v>2</v>
      </c>
      <c r="B24" s="269" t="s">
        <v>32</v>
      </c>
      <c r="C24" s="269"/>
      <c r="D24" s="226" t="s">
        <v>99</v>
      </c>
      <c r="E24" s="226" t="s">
        <v>100</v>
      </c>
      <c r="F24" s="226" t="s">
        <v>101</v>
      </c>
      <c r="G24" s="226" t="s">
        <v>36</v>
      </c>
      <c r="H24" s="226" t="s">
        <v>5</v>
      </c>
    </row>
    <row r="25" spans="1:8" ht="70.5" customHeight="1">
      <c r="A25" s="227">
        <v>13</v>
      </c>
      <c r="B25" s="270" t="s">
        <v>116</v>
      </c>
      <c r="C25" s="270"/>
      <c r="D25" s="229" t="s">
        <v>104</v>
      </c>
      <c r="E25" s="230">
        <v>324</v>
      </c>
      <c r="F25" s="232">
        <v>89.62</v>
      </c>
      <c r="G25" s="232">
        <v>29036.880000000001</v>
      </c>
      <c r="H25" s="228"/>
    </row>
    <row r="26" spans="1:8" ht="47.25" customHeight="1">
      <c r="A26" s="227">
        <v>14</v>
      </c>
      <c r="B26" s="270" t="s">
        <v>117</v>
      </c>
      <c r="C26" s="270"/>
      <c r="D26" s="229" t="s">
        <v>104</v>
      </c>
      <c r="E26" s="230">
        <v>400</v>
      </c>
      <c r="F26" s="232">
        <v>30.51</v>
      </c>
      <c r="G26" s="232">
        <v>12204</v>
      </c>
      <c r="H26" s="228"/>
    </row>
    <row r="27" spans="1:8" ht="81.75" customHeight="1">
      <c r="A27" s="227">
        <v>15</v>
      </c>
      <c r="B27" s="270" t="s">
        <v>118</v>
      </c>
      <c r="C27" s="270"/>
      <c r="D27" s="229" t="s">
        <v>104</v>
      </c>
      <c r="E27" s="230">
        <v>7263</v>
      </c>
      <c r="F27" s="232">
        <v>88.35</v>
      </c>
      <c r="G27" s="232">
        <v>641686.05000000005</v>
      </c>
      <c r="H27" s="228"/>
    </row>
    <row r="28" spans="1:8" ht="47.25" customHeight="1">
      <c r="A28" s="227">
        <v>16</v>
      </c>
      <c r="B28" s="270" t="s">
        <v>119</v>
      </c>
      <c r="C28" s="270"/>
      <c r="D28" s="229" t="s">
        <v>104</v>
      </c>
      <c r="E28" s="230">
        <v>266</v>
      </c>
      <c r="F28" s="232">
        <v>715.47</v>
      </c>
      <c r="G28" s="232">
        <v>190315.02</v>
      </c>
      <c r="H28" s="228"/>
    </row>
    <row r="29" spans="1:8" ht="47.25" customHeight="1">
      <c r="A29" s="227">
        <v>17</v>
      </c>
      <c r="B29" s="270" t="s">
        <v>120</v>
      </c>
      <c r="C29" s="270"/>
      <c r="D29" s="229" t="s">
        <v>104</v>
      </c>
      <c r="E29" s="230">
        <v>608</v>
      </c>
      <c r="F29" s="232">
        <v>757.35</v>
      </c>
      <c r="G29" s="232">
        <v>460468.8</v>
      </c>
      <c r="H29" s="228"/>
    </row>
    <row r="30" spans="1:8" ht="24" customHeight="1">
      <c r="A30" s="227">
        <v>18</v>
      </c>
      <c r="B30" s="270" t="s">
        <v>121</v>
      </c>
      <c r="C30" s="270"/>
      <c r="D30" s="229" t="s">
        <v>122</v>
      </c>
      <c r="E30" s="230">
        <v>2024</v>
      </c>
      <c r="F30" s="232">
        <v>72.88</v>
      </c>
      <c r="G30" s="232">
        <v>147509.12</v>
      </c>
      <c r="H30" s="228"/>
    </row>
    <row r="31" spans="1:8" ht="24" customHeight="1">
      <c r="A31" s="227">
        <v>19</v>
      </c>
      <c r="B31" s="270" t="s">
        <v>123</v>
      </c>
      <c r="C31" s="270"/>
      <c r="D31" s="229" t="s">
        <v>124</v>
      </c>
      <c r="E31" s="230">
        <v>94.39</v>
      </c>
      <c r="F31" s="232">
        <v>6876.42</v>
      </c>
      <c r="G31" s="232">
        <v>649065.28</v>
      </c>
      <c r="H31" s="228"/>
    </row>
    <row r="32" spans="1:8" ht="24" customHeight="1">
      <c r="A32" s="227">
        <v>20</v>
      </c>
      <c r="B32" s="270" t="s">
        <v>125</v>
      </c>
      <c r="C32" s="270"/>
      <c r="D32" s="229" t="s">
        <v>124</v>
      </c>
      <c r="E32" s="230">
        <v>88.14</v>
      </c>
      <c r="F32" s="232">
        <v>7103.42</v>
      </c>
      <c r="G32" s="232">
        <v>626095.43999999994</v>
      </c>
      <c r="H32" s="228"/>
    </row>
    <row r="33" spans="1:8" ht="35.25" customHeight="1">
      <c r="A33" s="227">
        <v>21</v>
      </c>
      <c r="B33" s="270" t="s">
        <v>126</v>
      </c>
      <c r="C33" s="270"/>
      <c r="D33" s="229" t="s">
        <v>127</v>
      </c>
      <c r="E33" s="230">
        <v>1338</v>
      </c>
      <c r="F33" s="232">
        <v>517.12</v>
      </c>
      <c r="G33" s="232">
        <v>691906.56000000006</v>
      </c>
      <c r="H33" s="228"/>
    </row>
    <row r="34" spans="1:8" ht="35.25" customHeight="1">
      <c r="A34" s="227">
        <v>22</v>
      </c>
      <c r="B34" s="270" t="s">
        <v>128</v>
      </c>
      <c r="C34" s="270"/>
      <c r="D34" s="229" t="s">
        <v>127</v>
      </c>
      <c r="E34" s="230">
        <v>88</v>
      </c>
      <c r="F34" s="232">
        <v>762.35</v>
      </c>
      <c r="G34" s="232">
        <v>67086.8</v>
      </c>
      <c r="H34" s="228"/>
    </row>
    <row r="35" spans="1:8" ht="58.5" customHeight="1">
      <c r="A35" s="227">
        <v>23</v>
      </c>
      <c r="B35" s="270" t="s">
        <v>129</v>
      </c>
      <c r="C35" s="270"/>
      <c r="D35" s="229" t="s">
        <v>130</v>
      </c>
      <c r="E35" s="230">
        <v>20</v>
      </c>
      <c r="F35" s="232">
        <v>14813.56</v>
      </c>
      <c r="G35" s="232">
        <v>296271.2</v>
      </c>
      <c r="H35" s="228"/>
    </row>
    <row r="36" spans="1:8" ht="47.25" customHeight="1">
      <c r="A36" s="227">
        <v>24</v>
      </c>
      <c r="B36" s="270" t="s">
        <v>131</v>
      </c>
      <c r="C36" s="270"/>
      <c r="D36" s="229" t="s">
        <v>104</v>
      </c>
      <c r="E36" s="230">
        <v>70</v>
      </c>
      <c r="F36" s="232">
        <v>757.35</v>
      </c>
      <c r="G36" s="232">
        <v>53014.5</v>
      </c>
      <c r="H36" s="228"/>
    </row>
    <row r="37" spans="1:8" ht="81.75" customHeight="1">
      <c r="A37" s="227">
        <v>25</v>
      </c>
      <c r="B37" s="270" t="s">
        <v>132</v>
      </c>
      <c r="C37" s="270"/>
      <c r="D37" s="229" t="s">
        <v>104</v>
      </c>
      <c r="E37" s="230">
        <v>639</v>
      </c>
      <c r="F37" s="232">
        <v>722.41</v>
      </c>
      <c r="G37" s="232">
        <v>461619.99</v>
      </c>
      <c r="H37" s="228"/>
    </row>
    <row r="38" spans="1:8" ht="24" customHeight="1">
      <c r="A38" s="271" t="s">
        <v>28</v>
      </c>
      <c r="B38" s="271"/>
      <c r="C38" s="271"/>
      <c r="D38" s="271"/>
      <c r="E38" s="271"/>
      <c r="F38" s="271"/>
      <c r="G38" s="271"/>
      <c r="H38" s="271"/>
    </row>
    <row r="39" spans="1:8" ht="34.5" customHeight="1">
      <c r="A39" s="267" t="s">
        <v>28</v>
      </c>
      <c r="B39" s="267"/>
      <c r="C39" s="267"/>
      <c r="D39" s="267"/>
      <c r="E39" s="267"/>
      <c r="F39" s="267"/>
      <c r="G39" s="267"/>
      <c r="H39" s="267"/>
    </row>
    <row r="40" spans="1:8" ht="34.5" customHeight="1">
      <c r="A40" s="267" t="s">
        <v>98</v>
      </c>
      <c r="B40" s="267"/>
      <c r="C40" s="267"/>
      <c r="D40" s="267"/>
      <c r="E40" s="267"/>
      <c r="F40" s="267"/>
      <c r="G40" s="267"/>
      <c r="H40" s="267"/>
    </row>
    <row r="41" spans="1:8" ht="26.25" customHeight="1">
      <c r="A41" s="268" t="s">
        <v>30</v>
      </c>
      <c r="B41" s="268"/>
      <c r="C41" s="268" t="s">
        <v>31</v>
      </c>
      <c r="D41" s="268"/>
      <c r="E41" s="268"/>
      <c r="F41" s="268"/>
      <c r="G41" s="268"/>
      <c r="H41" s="268"/>
    </row>
    <row r="42" spans="1:8" ht="25.5" customHeight="1">
      <c r="A42" s="226" t="s">
        <v>2</v>
      </c>
      <c r="B42" s="269" t="s">
        <v>32</v>
      </c>
      <c r="C42" s="269"/>
      <c r="D42" s="226" t="s">
        <v>99</v>
      </c>
      <c r="E42" s="226" t="s">
        <v>100</v>
      </c>
      <c r="F42" s="226" t="s">
        <v>101</v>
      </c>
      <c r="G42" s="226" t="s">
        <v>36</v>
      </c>
      <c r="H42" s="226" t="s">
        <v>5</v>
      </c>
    </row>
    <row r="43" spans="1:8" ht="47.25" customHeight="1">
      <c r="A43" s="227">
        <v>26</v>
      </c>
      <c r="B43" s="270" t="s">
        <v>133</v>
      </c>
      <c r="C43" s="270"/>
      <c r="D43" s="229" t="s">
        <v>104</v>
      </c>
      <c r="E43" s="230">
        <v>6422</v>
      </c>
      <c r="F43" s="232">
        <v>548.5</v>
      </c>
      <c r="G43" s="232">
        <v>3522467</v>
      </c>
      <c r="H43" s="228"/>
    </row>
    <row r="44" spans="1:8" ht="81.75" customHeight="1">
      <c r="A44" s="227">
        <v>27</v>
      </c>
      <c r="B44" s="270" t="s">
        <v>134</v>
      </c>
      <c r="C44" s="270"/>
      <c r="D44" s="229" t="s">
        <v>104</v>
      </c>
      <c r="E44" s="230">
        <v>4354</v>
      </c>
      <c r="F44" s="232">
        <v>635.89</v>
      </c>
      <c r="G44" s="232">
        <v>2768665.06</v>
      </c>
      <c r="H44" s="228"/>
    </row>
    <row r="45" spans="1:8" ht="24" customHeight="1">
      <c r="A45" s="227">
        <v>28</v>
      </c>
      <c r="B45" s="270" t="s">
        <v>135</v>
      </c>
      <c r="C45" s="270"/>
      <c r="D45" s="229" t="s">
        <v>104</v>
      </c>
      <c r="E45" s="230">
        <v>438.3</v>
      </c>
      <c r="F45" s="232">
        <v>1035.32</v>
      </c>
      <c r="G45" s="232">
        <v>453780.76</v>
      </c>
      <c r="H45" s="228"/>
    </row>
    <row r="46" spans="1:8" ht="70.5" customHeight="1">
      <c r="A46" s="227">
        <v>29</v>
      </c>
      <c r="B46" s="270" t="s">
        <v>2249</v>
      </c>
      <c r="C46" s="270"/>
      <c r="D46" s="229" t="s">
        <v>104</v>
      </c>
      <c r="E46" s="230">
        <v>44728</v>
      </c>
      <c r="F46" s="232">
        <v>340.29</v>
      </c>
      <c r="G46" s="232">
        <v>15220491.119999999</v>
      </c>
      <c r="H46" s="228"/>
    </row>
    <row r="47" spans="1:8" ht="70.5" customHeight="1">
      <c r="A47" s="227">
        <v>30</v>
      </c>
      <c r="B47" s="270" t="s">
        <v>2250</v>
      </c>
      <c r="C47" s="270"/>
      <c r="D47" s="229" t="s">
        <v>104</v>
      </c>
      <c r="E47" s="230">
        <v>147723</v>
      </c>
      <c r="F47" s="232">
        <v>561.16</v>
      </c>
      <c r="G47" s="232">
        <v>82896238.680000007</v>
      </c>
      <c r="H47" s="228"/>
    </row>
    <row r="48" spans="1:8" ht="70.5" customHeight="1">
      <c r="A48" s="227">
        <v>31</v>
      </c>
      <c r="B48" s="270" t="s">
        <v>136</v>
      </c>
      <c r="C48" s="270"/>
      <c r="D48" s="229" t="s">
        <v>104</v>
      </c>
      <c r="E48" s="230">
        <v>3600</v>
      </c>
      <c r="F48" s="232">
        <v>588.69000000000005</v>
      </c>
      <c r="G48" s="232">
        <v>2119284</v>
      </c>
      <c r="H48" s="228"/>
    </row>
    <row r="49" spans="1:8" ht="70.5" customHeight="1">
      <c r="A49" s="227">
        <v>32</v>
      </c>
      <c r="B49" s="270" t="s">
        <v>137</v>
      </c>
      <c r="C49" s="270"/>
      <c r="D49" s="229" t="s">
        <v>104</v>
      </c>
      <c r="E49" s="230">
        <v>6190</v>
      </c>
      <c r="F49" s="232">
        <v>610.08000000000004</v>
      </c>
      <c r="G49" s="232">
        <v>3776395.2</v>
      </c>
      <c r="H49" s="228"/>
    </row>
    <row r="50" spans="1:8" ht="47.25" customHeight="1">
      <c r="A50" s="227">
        <v>33</v>
      </c>
      <c r="B50" s="270" t="s">
        <v>138</v>
      </c>
      <c r="C50" s="270"/>
      <c r="D50" s="229" t="s">
        <v>104</v>
      </c>
      <c r="E50" s="230">
        <v>107</v>
      </c>
      <c r="F50" s="232">
        <v>1071.2</v>
      </c>
      <c r="G50" s="232">
        <v>114618.4</v>
      </c>
      <c r="H50" s="228"/>
    </row>
    <row r="51" spans="1:8" ht="35.25" customHeight="1">
      <c r="A51" s="227">
        <v>34</v>
      </c>
      <c r="B51" s="270" t="s">
        <v>139</v>
      </c>
      <c r="C51" s="270"/>
      <c r="D51" s="229" t="s">
        <v>104</v>
      </c>
      <c r="E51" s="230">
        <v>10510</v>
      </c>
      <c r="F51" s="232">
        <v>616.85</v>
      </c>
      <c r="G51" s="232">
        <v>6483093.5</v>
      </c>
      <c r="H51" s="228"/>
    </row>
    <row r="52" spans="1:8" ht="70.5" customHeight="1">
      <c r="A52" s="227">
        <v>35</v>
      </c>
      <c r="B52" s="270" t="s">
        <v>140</v>
      </c>
      <c r="C52" s="270"/>
      <c r="D52" s="229" t="s">
        <v>104</v>
      </c>
      <c r="E52" s="230">
        <v>7369</v>
      </c>
      <c r="F52" s="232">
        <v>679.35</v>
      </c>
      <c r="G52" s="232">
        <v>5006130.1500000004</v>
      </c>
      <c r="H52" s="228"/>
    </row>
    <row r="53" spans="1:8" ht="35.25" customHeight="1">
      <c r="A53" s="227">
        <v>36</v>
      </c>
      <c r="B53" s="270" t="s">
        <v>141</v>
      </c>
      <c r="C53" s="270"/>
      <c r="D53" s="229" t="s">
        <v>104</v>
      </c>
      <c r="E53" s="230">
        <v>17181</v>
      </c>
      <c r="F53" s="232">
        <v>613.63</v>
      </c>
      <c r="G53" s="232">
        <v>10542777.029999999</v>
      </c>
      <c r="H53" s="228"/>
    </row>
    <row r="54" spans="1:8" ht="24" customHeight="1">
      <c r="A54" s="271" t="s">
        <v>28</v>
      </c>
      <c r="B54" s="271"/>
      <c r="C54" s="271"/>
      <c r="D54" s="271"/>
      <c r="E54" s="271"/>
      <c r="F54" s="271"/>
      <c r="G54" s="271"/>
      <c r="H54" s="271"/>
    </row>
    <row r="55" spans="1:8" ht="34.5" customHeight="1">
      <c r="A55" s="267" t="s">
        <v>28</v>
      </c>
      <c r="B55" s="267"/>
      <c r="C55" s="267"/>
      <c r="D55" s="267"/>
      <c r="E55" s="267"/>
      <c r="F55" s="267"/>
      <c r="G55" s="267"/>
      <c r="H55" s="267"/>
    </row>
    <row r="56" spans="1:8" ht="34.5" customHeight="1">
      <c r="A56" s="267" t="s">
        <v>98</v>
      </c>
      <c r="B56" s="267"/>
      <c r="C56" s="267"/>
      <c r="D56" s="267"/>
      <c r="E56" s="267"/>
      <c r="F56" s="267"/>
      <c r="G56" s="267"/>
      <c r="H56" s="267"/>
    </row>
    <row r="57" spans="1:8" ht="26.25" customHeight="1">
      <c r="A57" s="268" t="s">
        <v>30</v>
      </c>
      <c r="B57" s="268"/>
      <c r="C57" s="268" t="s">
        <v>31</v>
      </c>
      <c r="D57" s="268"/>
      <c r="E57" s="268"/>
      <c r="F57" s="268"/>
      <c r="G57" s="268"/>
      <c r="H57" s="268"/>
    </row>
    <row r="58" spans="1:8" ht="25.5" customHeight="1">
      <c r="A58" s="226" t="s">
        <v>2</v>
      </c>
      <c r="B58" s="269" t="s">
        <v>32</v>
      </c>
      <c r="C58" s="269"/>
      <c r="D58" s="226" t="s">
        <v>99</v>
      </c>
      <c r="E58" s="226" t="s">
        <v>100</v>
      </c>
      <c r="F58" s="226" t="s">
        <v>101</v>
      </c>
      <c r="G58" s="226" t="s">
        <v>36</v>
      </c>
      <c r="H58" s="226" t="s">
        <v>5</v>
      </c>
    </row>
    <row r="59" spans="1:8" ht="93" customHeight="1">
      <c r="A59" s="227">
        <v>37</v>
      </c>
      <c r="B59" s="270" t="s">
        <v>142</v>
      </c>
      <c r="C59" s="270"/>
      <c r="D59" s="229" t="s">
        <v>104</v>
      </c>
      <c r="E59" s="230">
        <v>1160</v>
      </c>
      <c r="F59" s="232">
        <v>892.76</v>
      </c>
      <c r="G59" s="232">
        <v>1035601.6</v>
      </c>
      <c r="H59" s="228"/>
    </row>
    <row r="60" spans="1:8" ht="58.5" customHeight="1">
      <c r="A60" s="227">
        <v>38</v>
      </c>
      <c r="B60" s="270" t="s">
        <v>143</v>
      </c>
      <c r="C60" s="270"/>
      <c r="D60" s="229" t="s">
        <v>104</v>
      </c>
      <c r="E60" s="230">
        <v>1469</v>
      </c>
      <c r="F60" s="232">
        <v>894.65</v>
      </c>
      <c r="G60" s="232">
        <v>1314240.8500000001</v>
      </c>
      <c r="H60" s="228"/>
    </row>
    <row r="61" spans="1:8" ht="58.5" customHeight="1">
      <c r="A61" s="227">
        <v>39</v>
      </c>
      <c r="B61" s="270" t="s">
        <v>144</v>
      </c>
      <c r="C61" s="270"/>
      <c r="D61" s="229" t="s">
        <v>104</v>
      </c>
      <c r="E61" s="230">
        <v>1882</v>
      </c>
      <c r="F61" s="232">
        <v>904.95</v>
      </c>
      <c r="G61" s="232">
        <v>1703115.9</v>
      </c>
      <c r="H61" s="228"/>
    </row>
    <row r="62" spans="1:8" ht="35.25" customHeight="1">
      <c r="A62" s="227">
        <v>40</v>
      </c>
      <c r="B62" s="270" t="s">
        <v>145</v>
      </c>
      <c r="C62" s="270"/>
      <c r="D62" s="229" t="s">
        <v>104</v>
      </c>
      <c r="E62" s="230">
        <v>4810</v>
      </c>
      <c r="F62" s="232">
        <v>619.49</v>
      </c>
      <c r="G62" s="232">
        <v>2979746.9</v>
      </c>
      <c r="H62" s="228"/>
    </row>
    <row r="63" spans="1:8" ht="35.25" customHeight="1">
      <c r="A63" s="227">
        <v>41</v>
      </c>
      <c r="B63" s="270" t="s">
        <v>146</v>
      </c>
      <c r="C63" s="270"/>
      <c r="D63" s="229" t="s">
        <v>104</v>
      </c>
      <c r="E63" s="230">
        <v>343</v>
      </c>
      <c r="F63" s="232">
        <v>945.46</v>
      </c>
      <c r="G63" s="232">
        <v>324292.78000000003</v>
      </c>
      <c r="H63" s="228"/>
    </row>
    <row r="64" spans="1:8" ht="47.25" customHeight="1">
      <c r="A64" s="227">
        <v>42</v>
      </c>
      <c r="B64" s="270" t="s">
        <v>147</v>
      </c>
      <c r="C64" s="270"/>
      <c r="D64" s="229" t="s">
        <v>104</v>
      </c>
      <c r="E64" s="230">
        <v>82</v>
      </c>
      <c r="F64" s="232">
        <v>674.73</v>
      </c>
      <c r="G64" s="232">
        <v>55327.86</v>
      </c>
      <c r="H64" s="228"/>
    </row>
    <row r="65" spans="1:8" ht="47.25" customHeight="1">
      <c r="A65" s="227">
        <v>43</v>
      </c>
      <c r="B65" s="270" t="s">
        <v>148</v>
      </c>
      <c r="C65" s="270"/>
      <c r="D65" s="229" t="s">
        <v>104</v>
      </c>
      <c r="E65" s="230">
        <v>145</v>
      </c>
      <c r="F65" s="232">
        <v>769.62</v>
      </c>
      <c r="G65" s="232">
        <v>111594.9</v>
      </c>
      <c r="H65" s="228"/>
    </row>
    <row r="66" spans="1:8" ht="105" customHeight="1">
      <c r="A66" s="227">
        <v>44</v>
      </c>
      <c r="B66" s="270" t="s">
        <v>149</v>
      </c>
      <c r="C66" s="270"/>
      <c r="D66" s="229" t="s">
        <v>104</v>
      </c>
      <c r="E66" s="230">
        <v>42</v>
      </c>
      <c r="F66" s="232">
        <v>1032.43</v>
      </c>
      <c r="G66" s="232">
        <v>43362.06</v>
      </c>
      <c r="H66" s="228"/>
    </row>
    <row r="67" spans="1:8" ht="47.25" customHeight="1">
      <c r="A67" s="227">
        <v>45</v>
      </c>
      <c r="B67" s="270" t="s">
        <v>150</v>
      </c>
      <c r="C67" s="270"/>
      <c r="D67" s="229" t="s">
        <v>122</v>
      </c>
      <c r="E67" s="230">
        <v>110</v>
      </c>
      <c r="F67" s="232">
        <v>73.95</v>
      </c>
      <c r="G67" s="232">
        <v>8134.5</v>
      </c>
      <c r="H67" s="228"/>
    </row>
    <row r="68" spans="1:8" ht="47.25" customHeight="1">
      <c r="A68" s="227">
        <v>46</v>
      </c>
      <c r="B68" s="270" t="s">
        <v>151</v>
      </c>
      <c r="C68" s="270"/>
      <c r="D68" s="229" t="s">
        <v>104</v>
      </c>
      <c r="E68" s="230">
        <v>5</v>
      </c>
      <c r="F68" s="232">
        <v>818.19</v>
      </c>
      <c r="G68" s="232">
        <v>4090.95</v>
      </c>
      <c r="H68" s="228"/>
    </row>
    <row r="69" spans="1:8" ht="47.25" customHeight="1">
      <c r="A69" s="227">
        <v>47</v>
      </c>
      <c r="B69" s="270" t="s">
        <v>152</v>
      </c>
      <c r="C69" s="270"/>
      <c r="D69" s="229" t="s">
        <v>122</v>
      </c>
      <c r="E69" s="230">
        <v>100</v>
      </c>
      <c r="F69" s="232">
        <v>73.95</v>
      </c>
      <c r="G69" s="232">
        <v>7395</v>
      </c>
      <c r="H69" s="228"/>
    </row>
    <row r="70" spans="1:8" ht="24" customHeight="1">
      <c r="A70" s="271" t="s">
        <v>28</v>
      </c>
      <c r="B70" s="271"/>
      <c r="C70" s="271"/>
      <c r="D70" s="271"/>
      <c r="E70" s="271"/>
      <c r="F70" s="271"/>
      <c r="G70" s="271"/>
      <c r="H70" s="271"/>
    </row>
    <row r="71" spans="1:8" ht="34.5" customHeight="1">
      <c r="A71" s="267" t="s">
        <v>28</v>
      </c>
      <c r="B71" s="267"/>
      <c r="C71" s="267"/>
      <c r="D71" s="267"/>
      <c r="E71" s="267"/>
      <c r="F71" s="267"/>
      <c r="G71" s="267"/>
      <c r="H71" s="267"/>
    </row>
    <row r="72" spans="1:8" ht="34.5" customHeight="1">
      <c r="A72" s="267" t="s">
        <v>98</v>
      </c>
      <c r="B72" s="267"/>
      <c r="C72" s="267"/>
      <c r="D72" s="267"/>
      <c r="E72" s="267"/>
      <c r="F72" s="267"/>
      <c r="G72" s="267"/>
      <c r="H72" s="267"/>
    </row>
    <row r="73" spans="1:8" ht="26.25" customHeight="1">
      <c r="A73" s="268" t="s">
        <v>30</v>
      </c>
      <c r="B73" s="268"/>
      <c r="C73" s="268" t="s">
        <v>31</v>
      </c>
      <c r="D73" s="268"/>
      <c r="E73" s="268"/>
      <c r="F73" s="268"/>
      <c r="G73" s="268"/>
      <c r="H73" s="268"/>
    </row>
    <row r="74" spans="1:8" ht="25.5" customHeight="1">
      <c r="A74" s="226" t="s">
        <v>2</v>
      </c>
      <c r="B74" s="269" t="s">
        <v>32</v>
      </c>
      <c r="C74" s="269"/>
      <c r="D74" s="226" t="s">
        <v>99</v>
      </c>
      <c r="E74" s="226" t="s">
        <v>100</v>
      </c>
      <c r="F74" s="226" t="s">
        <v>101</v>
      </c>
      <c r="G74" s="226" t="s">
        <v>36</v>
      </c>
      <c r="H74" s="226" t="s">
        <v>5</v>
      </c>
    </row>
    <row r="75" spans="1:8" ht="47.25" customHeight="1">
      <c r="A75" s="227">
        <v>48</v>
      </c>
      <c r="B75" s="270" t="s">
        <v>153</v>
      </c>
      <c r="C75" s="270"/>
      <c r="D75" s="229" t="s">
        <v>104</v>
      </c>
      <c r="E75" s="230">
        <v>13</v>
      </c>
      <c r="F75" s="232">
        <v>632.6</v>
      </c>
      <c r="G75" s="232">
        <v>8223.7999999999993</v>
      </c>
      <c r="H75" s="228"/>
    </row>
    <row r="76" spans="1:8" ht="24" customHeight="1">
      <c r="A76" s="227">
        <v>49</v>
      </c>
      <c r="B76" s="270" t="s">
        <v>154</v>
      </c>
      <c r="C76" s="270"/>
      <c r="D76" s="229" t="s">
        <v>122</v>
      </c>
      <c r="E76" s="230">
        <v>117</v>
      </c>
      <c r="F76" s="232">
        <v>26.04</v>
      </c>
      <c r="G76" s="232">
        <v>3046.68</v>
      </c>
      <c r="H76" s="228"/>
    </row>
    <row r="77" spans="1:8" ht="47.25" customHeight="1">
      <c r="A77" s="227">
        <v>50</v>
      </c>
      <c r="B77" s="270" t="s">
        <v>155</v>
      </c>
      <c r="C77" s="270"/>
      <c r="D77" s="229" t="s">
        <v>104</v>
      </c>
      <c r="E77" s="230">
        <v>136</v>
      </c>
      <c r="F77" s="232">
        <v>694.1</v>
      </c>
      <c r="G77" s="232">
        <v>94397.6</v>
      </c>
      <c r="H77" s="228"/>
    </row>
    <row r="78" spans="1:8" ht="47.25" customHeight="1">
      <c r="A78" s="227">
        <v>51</v>
      </c>
      <c r="B78" s="270" t="s">
        <v>156</v>
      </c>
      <c r="C78" s="270"/>
      <c r="D78" s="229" t="s">
        <v>104</v>
      </c>
      <c r="E78" s="230">
        <v>157</v>
      </c>
      <c r="F78" s="232">
        <v>741.28</v>
      </c>
      <c r="G78" s="232">
        <v>116380.96</v>
      </c>
      <c r="H78" s="228"/>
    </row>
    <row r="79" spans="1:8" ht="47.25" customHeight="1">
      <c r="A79" s="227">
        <v>52</v>
      </c>
      <c r="B79" s="270" t="s">
        <v>157</v>
      </c>
      <c r="C79" s="270"/>
      <c r="D79" s="229" t="s">
        <v>104</v>
      </c>
      <c r="E79" s="230">
        <v>443</v>
      </c>
      <c r="F79" s="232">
        <v>632.64</v>
      </c>
      <c r="G79" s="232">
        <v>280259.52</v>
      </c>
      <c r="H79" s="228"/>
    </row>
    <row r="80" spans="1:8" ht="47.25" customHeight="1">
      <c r="A80" s="227">
        <v>53</v>
      </c>
      <c r="B80" s="270" t="s">
        <v>158</v>
      </c>
      <c r="C80" s="270"/>
      <c r="D80" s="229" t="s">
        <v>104</v>
      </c>
      <c r="E80" s="230">
        <v>42</v>
      </c>
      <c r="F80" s="232">
        <v>668.19</v>
      </c>
      <c r="G80" s="232">
        <v>28063.98</v>
      </c>
      <c r="H80" s="228"/>
    </row>
    <row r="81" spans="1:8" ht="47.25" customHeight="1">
      <c r="A81" s="227">
        <v>54</v>
      </c>
      <c r="B81" s="270" t="s">
        <v>159</v>
      </c>
      <c r="C81" s="270"/>
      <c r="D81" s="229" t="s">
        <v>104</v>
      </c>
      <c r="E81" s="230">
        <v>310</v>
      </c>
      <c r="F81" s="232">
        <v>665.5</v>
      </c>
      <c r="G81" s="232">
        <v>206305</v>
      </c>
      <c r="H81" s="228"/>
    </row>
    <row r="82" spans="1:8" ht="35.25" customHeight="1">
      <c r="A82" s="227">
        <v>55</v>
      </c>
      <c r="B82" s="270" t="s">
        <v>160</v>
      </c>
      <c r="C82" s="270"/>
      <c r="D82" s="229" t="s">
        <v>104</v>
      </c>
      <c r="E82" s="230">
        <v>19</v>
      </c>
      <c r="F82" s="232">
        <v>610.95000000000005</v>
      </c>
      <c r="G82" s="232">
        <v>11608.05</v>
      </c>
      <c r="H82" s="228"/>
    </row>
    <row r="83" spans="1:8" ht="24" customHeight="1">
      <c r="A83" s="227">
        <v>56</v>
      </c>
      <c r="B83" s="270" t="s">
        <v>161</v>
      </c>
      <c r="C83" s="270"/>
      <c r="D83" s="229" t="s">
        <v>127</v>
      </c>
      <c r="E83" s="230">
        <v>470</v>
      </c>
      <c r="F83" s="232">
        <v>82.64</v>
      </c>
      <c r="G83" s="232">
        <v>38840.800000000003</v>
      </c>
      <c r="H83" s="228"/>
    </row>
    <row r="84" spans="1:8" ht="24" customHeight="1">
      <c r="A84" s="227">
        <v>57</v>
      </c>
      <c r="B84" s="270" t="s">
        <v>162</v>
      </c>
      <c r="C84" s="270"/>
      <c r="D84" s="229" t="s">
        <v>122</v>
      </c>
      <c r="E84" s="230">
        <v>36999</v>
      </c>
      <c r="F84" s="232">
        <v>72.88</v>
      </c>
      <c r="G84" s="232">
        <v>2696487.12</v>
      </c>
      <c r="H84" s="228"/>
    </row>
    <row r="85" spans="1:8" ht="24" customHeight="1">
      <c r="A85" s="227">
        <v>58</v>
      </c>
      <c r="B85" s="270" t="s">
        <v>163</v>
      </c>
      <c r="C85" s="270"/>
      <c r="D85" s="229" t="s">
        <v>122</v>
      </c>
      <c r="E85" s="230">
        <v>735</v>
      </c>
      <c r="F85" s="232">
        <v>130.71</v>
      </c>
      <c r="G85" s="232">
        <v>96071.85</v>
      </c>
      <c r="H85" s="228"/>
    </row>
    <row r="86" spans="1:8" ht="24" customHeight="1">
      <c r="A86" s="227">
        <v>59</v>
      </c>
      <c r="B86" s="270" t="s">
        <v>164</v>
      </c>
      <c r="C86" s="270"/>
      <c r="D86" s="229" t="s">
        <v>124</v>
      </c>
      <c r="E86" s="230">
        <v>1633.98</v>
      </c>
      <c r="F86" s="232">
        <v>6876.42</v>
      </c>
      <c r="G86" s="232">
        <v>11235932.75</v>
      </c>
      <c r="H86" s="228"/>
    </row>
    <row r="87" spans="1:8" ht="24" customHeight="1">
      <c r="A87" s="227">
        <v>60</v>
      </c>
      <c r="B87" s="270" t="s">
        <v>165</v>
      </c>
      <c r="C87" s="270"/>
      <c r="D87" s="229" t="s">
        <v>166</v>
      </c>
      <c r="E87" s="230">
        <v>11571</v>
      </c>
      <c r="F87" s="232">
        <v>203.34</v>
      </c>
      <c r="G87" s="232">
        <v>2352847.14</v>
      </c>
      <c r="H87" s="228"/>
    </row>
    <row r="88" spans="1:8" ht="24" customHeight="1">
      <c r="A88" s="227">
        <v>61</v>
      </c>
      <c r="B88" s="270" t="s">
        <v>167</v>
      </c>
      <c r="C88" s="270"/>
      <c r="D88" s="229" t="s">
        <v>166</v>
      </c>
      <c r="E88" s="230">
        <v>516</v>
      </c>
      <c r="F88" s="232">
        <v>312.11</v>
      </c>
      <c r="G88" s="232">
        <v>161048.76</v>
      </c>
      <c r="H88" s="228"/>
    </row>
    <row r="89" spans="1:8" ht="24" customHeight="1">
      <c r="A89" s="227">
        <v>62</v>
      </c>
      <c r="B89" s="270" t="s">
        <v>168</v>
      </c>
      <c r="C89" s="270"/>
      <c r="D89" s="229" t="s">
        <v>166</v>
      </c>
      <c r="E89" s="230">
        <v>2637</v>
      </c>
      <c r="F89" s="232">
        <v>331.8</v>
      </c>
      <c r="G89" s="232">
        <v>874956.6</v>
      </c>
      <c r="H89" s="228"/>
    </row>
    <row r="90" spans="1:8" ht="24" customHeight="1">
      <c r="A90" s="227">
        <v>63</v>
      </c>
      <c r="B90" s="270" t="s">
        <v>169</v>
      </c>
      <c r="C90" s="270"/>
      <c r="D90" s="229" t="s">
        <v>166</v>
      </c>
      <c r="E90" s="230">
        <v>105</v>
      </c>
      <c r="F90" s="232">
        <v>516.41</v>
      </c>
      <c r="G90" s="232">
        <v>54223.05</v>
      </c>
      <c r="H90" s="228"/>
    </row>
    <row r="91" spans="1:8" ht="24" customHeight="1">
      <c r="A91" s="227">
        <v>64</v>
      </c>
      <c r="B91" s="270" t="s">
        <v>170</v>
      </c>
      <c r="C91" s="270"/>
      <c r="D91" s="229" t="s">
        <v>166</v>
      </c>
      <c r="E91" s="230">
        <v>1354</v>
      </c>
      <c r="F91" s="232">
        <v>575.47</v>
      </c>
      <c r="G91" s="232">
        <v>779186.38</v>
      </c>
      <c r="H91" s="228"/>
    </row>
    <row r="92" spans="1:8" ht="24" customHeight="1">
      <c r="A92" s="227">
        <v>65</v>
      </c>
      <c r="B92" s="270" t="s">
        <v>171</v>
      </c>
      <c r="C92" s="270"/>
      <c r="D92" s="229" t="s">
        <v>166</v>
      </c>
      <c r="E92" s="230">
        <v>3047</v>
      </c>
      <c r="F92" s="232">
        <v>611.41999999999996</v>
      </c>
      <c r="G92" s="232">
        <v>1862996.74</v>
      </c>
      <c r="H92" s="228"/>
    </row>
    <row r="93" spans="1:8" ht="24" customHeight="1">
      <c r="A93" s="227">
        <v>66</v>
      </c>
      <c r="B93" s="270" t="s">
        <v>172</v>
      </c>
      <c r="C93" s="270"/>
      <c r="D93" s="229" t="s">
        <v>166</v>
      </c>
      <c r="E93" s="230">
        <v>750</v>
      </c>
      <c r="F93" s="232">
        <v>581.34</v>
      </c>
      <c r="G93" s="232">
        <v>436005</v>
      </c>
      <c r="H93" s="228"/>
    </row>
    <row r="94" spans="1:8" ht="24" customHeight="1">
      <c r="A94" s="227">
        <v>67</v>
      </c>
      <c r="B94" s="270" t="s">
        <v>173</v>
      </c>
      <c r="C94" s="270"/>
      <c r="D94" s="229" t="s">
        <v>166</v>
      </c>
      <c r="E94" s="230">
        <v>784</v>
      </c>
      <c r="F94" s="232">
        <v>316.67</v>
      </c>
      <c r="G94" s="232">
        <v>248269.28</v>
      </c>
      <c r="H94" s="228"/>
    </row>
    <row r="95" spans="1:8" ht="24" customHeight="1">
      <c r="A95" s="271" t="s">
        <v>28</v>
      </c>
      <c r="B95" s="271"/>
      <c r="C95" s="271"/>
      <c r="D95" s="271"/>
      <c r="E95" s="271"/>
      <c r="F95" s="271"/>
      <c r="G95" s="271"/>
      <c r="H95" s="271"/>
    </row>
    <row r="96" spans="1:8" ht="34.5" customHeight="1">
      <c r="A96" s="267" t="s">
        <v>28</v>
      </c>
      <c r="B96" s="267"/>
      <c r="C96" s="267"/>
      <c r="D96" s="267"/>
      <c r="E96" s="267"/>
      <c r="F96" s="267"/>
      <c r="G96" s="267"/>
      <c r="H96" s="267"/>
    </row>
    <row r="97" spans="1:8" ht="34.5" customHeight="1">
      <c r="A97" s="267" t="s">
        <v>98</v>
      </c>
      <c r="B97" s="267"/>
      <c r="C97" s="267"/>
      <c r="D97" s="267"/>
      <c r="E97" s="267"/>
      <c r="F97" s="267"/>
      <c r="G97" s="267"/>
      <c r="H97" s="267"/>
    </row>
    <row r="98" spans="1:8" ht="26.25" customHeight="1">
      <c r="A98" s="268" t="s">
        <v>30</v>
      </c>
      <c r="B98" s="268"/>
      <c r="C98" s="268" t="s">
        <v>31</v>
      </c>
      <c r="D98" s="268"/>
      <c r="E98" s="268"/>
      <c r="F98" s="268"/>
      <c r="G98" s="268"/>
      <c r="H98" s="268"/>
    </row>
    <row r="99" spans="1:8" ht="25.5" customHeight="1">
      <c r="A99" s="226" t="s">
        <v>2</v>
      </c>
      <c r="B99" s="269" t="s">
        <v>32</v>
      </c>
      <c r="C99" s="269"/>
      <c r="D99" s="226" t="s">
        <v>99</v>
      </c>
      <c r="E99" s="226" t="s">
        <v>100</v>
      </c>
      <c r="F99" s="226" t="s">
        <v>101</v>
      </c>
      <c r="G99" s="226" t="s">
        <v>36</v>
      </c>
      <c r="H99" s="226" t="s">
        <v>5</v>
      </c>
    </row>
    <row r="100" spans="1:8" ht="35.25" customHeight="1">
      <c r="A100" s="227">
        <v>68</v>
      </c>
      <c r="B100" s="270" t="s">
        <v>174</v>
      </c>
      <c r="C100" s="270"/>
      <c r="D100" s="229" t="s">
        <v>166</v>
      </c>
      <c r="E100" s="230">
        <v>942</v>
      </c>
      <c r="F100" s="232">
        <v>282.45</v>
      </c>
      <c r="G100" s="232">
        <v>266067.90000000002</v>
      </c>
      <c r="H100" s="228"/>
    </row>
    <row r="101" spans="1:8" ht="24" customHeight="1">
      <c r="A101" s="227">
        <v>69</v>
      </c>
      <c r="B101" s="270" t="s">
        <v>175</v>
      </c>
      <c r="C101" s="270"/>
      <c r="D101" s="229" t="s">
        <v>166</v>
      </c>
      <c r="E101" s="230">
        <v>12709</v>
      </c>
      <c r="F101" s="232">
        <v>27.77</v>
      </c>
      <c r="G101" s="232">
        <v>352928.93</v>
      </c>
      <c r="H101" s="228"/>
    </row>
    <row r="102" spans="1:8" ht="24" customHeight="1">
      <c r="A102" s="227">
        <v>70</v>
      </c>
      <c r="B102" s="270" t="s">
        <v>176</v>
      </c>
      <c r="C102" s="270"/>
      <c r="D102" s="229" t="s">
        <v>166</v>
      </c>
      <c r="E102" s="230">
        <v>12709</v>
      </c>
      <c r="F102" s="232">
        <v>254.08</v>
      </c>
      <c r="G102" s="232">
        <v>3229102.72</v>
      </c>
      <c r="H102" s="228"/>
    </row>
    <row r="103" spans="1:8" ht="24" customHeight="1">
      <c r="A103" s="227">
        <v>71</v>
      </c>
      <c r="B103" s="270" t="s">
        <v>177</v>
      </c>
      <c r="C103" s="270"/>
      <c r="D103" s="229" t="s">
        <v>166</v>
      </c>
      <c r="E103" s="230">
        <v>2428</v>
      </c>
      <c r="F103" s="232">
        <v>184.54</v>
      </c>
      <c r="G103" s="232">
        <v>448063.12</v>
      </c>
      <c r="H103" s="228"/>
    </row>
    <row r="104" spans="1:8" ht="24" customHeight="1">
      <c r="A104" s="227">
        <v>72</v>
      </c>
      <c r="B104" s="270" t="s">
        <v>178</v>
      </c>
      <c r="C104" s="270"/>
      <c r="D104" s="229" t="s">
        <v>179</v>
      </c>
      <c r="E104" s="230">
        <v>231</v>
      </c>
      <c r="F104" s="232">
        <v>3006.21</v>
      </c>
      <c r="G104" s="232">
        <v>694434.51</v>
      </c>
      <c r="H104" s="228"/>
    </row>
    <row r="105" spans="1:8" ht="24" customHeight="1">
      <c r="A105" s="227">
        <v>73</v>
      </c>
      <c r="B105" s="270" t="s">
        <v>180</v>
      </c>
      <c r="C105" s="270"/>
      <c r="D105" s="229" t="s">
        <v>179</v>
      </c>
      <c r="E105" s="230">
        <v>254</v>
      </c>
      <c r="F105" s="232">
        <v>1807.31</v>
      </c>
      <c r="G105" s="232">
        <v>459056.74</v>
      </c>
      <c r="H105" s="228"/>
    </row>
    <row r="106" spans="1:8" ht="24" customHeight="1">
      <c r="A106" s="227">
        <v>74</v>
      </c>
      <c r="B106" s="270" t="s">
        <v>181</v>
      </c>
      <c r="C106" s="270"/>
      <c r="D106" s="229" t="s">
        <v>166</v>
      </c>
      <c r="E106" s="230">
        <v>960</v>
      </c>
      <c r="F106" s="232">
        <v>27.77</v>
      </c>
      <c r="G106" s="232">
        <v>26659.200000000001</v>
      </c>
      <c r="H106" s="228"/>
    </row>
    <row r="107" spans="1:8" ht="24" customHeight="1">
      <c r="A107" s="227">
        <v>75</v>
      </c>
      <c r="B107" s="270" t="s">
        <v>182</v>
      </c>
      <c r="C107" s="270"/>
      <c r="D107" s="229" t="s">
        <v>166</v>
      </c>
      <c r="E107" s="230">
        <v>853</v>
      </c>
      <c r="F107" s="232">
        <v>643.03</v>
      </c>
      <c r="G107" s="232">
        <v>548504.59</v>
      </c>
      <c r="H107" s="228"/>
    </row>
    <row r="108" spans="1:8" ht="24" customHeight="1">
      <c r="A108" s="227">
        <v>76</v>
      </c>
      <c r="B108" s="270" t="s">
        <v>183</v>
      </c>
      <c r="C108" s="270"/>
      <c r="D108" s="229" t="s">
        <v>122</v>
      </c>
      <c r="E108" s="230">
        <v>942</v>
      </c>
      <c r="F108" s="232">
        <v>95.01</v>
      </c>
      <c r="G108" s="232">
        <v>89499.42</v>
      </c>
      <c r="H108" s="228"/>
    </row>
    <row r="109" spans="1:8" ht="24" customHeight="1">
      <c r="A109" s="227">
        <v>77</v>
      </c>
      <c r="B109" s="270" t="s">
        <v>184</v>
      </c>
      <c r="C109" s="270"/>
      <c r="D109" s="229" t="s">
        <v>166</v>
      </c>
      <c r="E109" s="230">
        <v>9194</v>
      </c>
      <c r="F109" s="232">
        <v>248.48</v>
      </c>
      <c r="G109" s="232">
        <v>2284525.12</v>
      </c>
      <c r="H109" s="228"/>
    </row>
    <row r="110" spans="1:8" ht="24" customHeight="1">
      <c r="A110" s="227">
        <v>78</v>
      </c>
      <c r="B110" s="270" t="s">
        <v>185</v>
      </c>
      <c r="C110" s="270"/>
      <c r="D110" s="229" t="s">
        <v>122</v>
      </c>
      <c r="E110" s="230">
        <v>1826</v>
      </c>
      <c r="F110" s="232">
        <v>11.28</v>
      </c>
      <c r="G110" s="232">
        <v>20597.28</v>
      </c>
      <c r="H110" s="228"/>
    </row>
    <row r="111" spans="1:8" ht="24" customHeight="1">
      <c r="A111" s="227">
        <v>79</v>
      </c>
      <c r="B111" s="270" t="s">
        <v>186</v>
      </c>
      <c r="C111" s="270"/>
      <c r="D111" s="229" t="s">
        <v>166</v>
      </c>
      <c r="E111" s="230">
        <v>1153</v>
      </c>
      <c r="F111" s="232">
        <v>713.77</v>
      </c>
      <c r="G111" s="232">
        <v>822976.81</v>
      </c>
      <c r="H111" s="228"/>
    </row>
    <row r="112" spans="1:8" ht="24" customHeight="1">
      <c r="A112" s="227">
        <v>80</v>
      </c>
      <c r="B112" s="270" t="s">
        <v>187</v>
      </c>
      <c r="C112" s="270"/>
      <c r="D112" s="229" t="s">
        <v>122</v>
      </c>
      <c r="E112" s="230">
        <v>399</v>
      </c>
      <c r="F112" s="232">
        <v>3300</v>
      </c>
      <c r="G112" s="232">
        <v>1316700</v>
      </c>
      <c r="H112" s="228"/>
    </row>
    <row r="113" spans="1:8" ht="24" customHeight="1">
      <c r="A113" s="227">
        <v>81</v>
      </c>
      <c r="B113" s="270" t="s">
        <v>188</v>
      </c>
      <c r="C113" s="270"/>
      <c r="D113" s="229" t="s">
        <v>122</v>
      </c>
      <c r="E113" s="230">
        <v>22462</v>
      </c>
      <c r="F113" s="232">
        <v>32.82</v>
      </c>
      <c r="G113" s="232">
        <v>737202.84</v>
      </c>
      <c r="H113" s="228"/>
    </row>
    <row r="114" spans="1:8" ht="24" customHeight="1">
      <c r="A114" s="227">
        <v>82</v>
      </c>
      <c r="B114" s="270" t="s">
        <v>189</v>
      </c>
      <c r="C114" s="270"/>
      <c r="D114" s="229" t="s">
        <v>104</v>
      </c>
      <c r="E114" s="230">
        <v>45877</v>
      </c>
      <c r="F114" s="232">
        <v>25</v>
      </c>
      <c r="G114" s="232">
        <v>1146925</v>
      </c>
      <c r="H114" s="228"/>
    </row>
    <row r="115" spans="1:8" ht="24" customHeight="1">
      <c r="A115" s="227">
        <v>83</v>
      </c>
      <c r="B115" s="270" t="s">
        <v>190</v>
      </c>
      <c r="C115" s="270"/>
      <c r="D115" s="229" t="s">
        <v>191</v>
      </c>
      <c r="E115" s="230">
        <v>33</v>
      </c>
      <c r="F115" s="232">
        <v>1300</v>
      </c>
      <c r="G115" s="232">
        <v>42900</v>
      </c>
      <c r="H115" s="228"/>
    </row>
    <row r="116" spans="1:8" ht="24" customHeight="1">
      <c r="A116" s="227">
        <v>84</v>
      </c>
      <c r="B116" s="270" t="s">
        <v>192</v>
      </c>
      <c r="C116" s="270"/>
      <c r="D116" s="229" t="s">
        <v>191</v>
      </c>
      <c r="E116" s="230">
        <v>80</v>
      </c>
      <c r="F116" s="232">
        <v>760</v>
      </c>
      <c r="G116" s="232">
        <v>60800</v>
      </c>
      <c r="H116" s="228"/>
    </row>
    <row r="117" spans="1:8" ht="24" customHeight="1">
      <c r="A117" s="227">
        <v>85</v>
      </c>
      <c r="B117" s="270" t="s">
        <v>193</v>
      </c>
      <c r="C117" s="270"/>
      <c r="D117" s="229" t="s">
        <v>124</v>
      </c>
      <c r="E117" s="230">
        <v>0.628</v>
      </c>
      <c r="F117" s="232">
        <v>12000</v>
      </c>
      <c r="G117" s="232">
        <v>7536</v>
      </c>
      <c r="H117" s="228"/>
    </row>
    <row r="118" spans="1:8" ht="24" customHeight="1">
      <c r="A118" s="227">
        <v>86</v>
      </c>
      <c r="B118" s="270" t="s">
        <v>194</v>
      </c>
      <c r="C118" s="270"/>
      <c r="D118" s="229" t="s">
        <v>124</v>
      </c>
      <c r="E118" s="230">
        <v>0.55100000000000005</v>
      </c>
      <c r="F118" s="232">
        <v>12000</v>
      </c>
      <c r="G118" s="232">
        <v>6612</v>
      </c>
      <c r="H118" s="228"/>
    </row>
    <row r="119" spans="1:8" ht="24" customHeight="1">
      <c r="A119" s="227">
        <v>87</v>
      </c>
      <c r="B119" s="270" t="s">
        <v>195</v>
      </c>
      <c r="C119" s="270"/>
      <c r="D119" s="229" t="s">
        <v>166</v>
      </c>
      <c r="E119" s="230">
        <v>270</v>
      </c>
      <c r="F119" s="232">
        <v>49.9</v>
      </c>
      <c r="G119" s="232">
        <v>13473</v>
      </c>
      <c r="H119" s="228"/>
    </row>
    <row r="120" spans="1:8" ht="24" customHeight="1">
      <c r="A120" s="227">
        <v>88</v>
      </c>
      <c r="B120" s="270" t="s">
        <v>196</v>
      </c>
      <c r="C120" s="270"/>
      <c r="D120" s="229" t="s">
        <v>166</v>
      </c>
      <c r="E120" s="230">
        <v>235</v>
      </c>
      <c r="F120" s="232">
        <v>1500</v>
      </c>
      <c r="G120" s="232">
        <v>352500</v>
      </c>
      <c r="H120" s="228"/>
    </row>
    <row r="121" spans="1:8" ht="35.25" customHeight="1">
      <c r="A121" s="227">
        <v>89</v>
      </c>
      <c r="B121" s="270" t="s">
        <v>197</v>
      </c>
      <c r="C121" s="270"/>
      <c r="D121" s="229" t="s">
        <v>122</v>
      </c>
      <c r="E121" s="230">
        <v>329</v>
      </c>
      <c r="F121" s="232">
        <v>498.62</v>
      </c>
      <c r="G121" s="232">
        <v>164045.98000000001</v>
      </c>
      <c r="H121" s="228"/>
    </row>
    <row r="122" spans="1:8" ht="24" customHeight="1">
      <c r="A122" s="227">
        <v>90</v>
      </c>
      <c r="B122" s="270" t="s">
        <v>198</v>
      </c>
      <c r="C122" s="270"/>
      <c r="D122" s="229" t="s">
        <v>166</v>
      </c>
      <c r="E122" s="230">
        <v>19</v>
      </c>
      <c r="F122" s="232">
        <v>29.31</v>
      </c>
      <c r="G122" s="232">
        <v>556.89</v>
      </c>
      <c r="H122" s="228"/>
    </row>
    <row r="123" spans="1:8" ht="24" customHeight="1">
      <c r="A123" s="227">
        <v>91</v>
      </c>
      <c r="B123" s="270" t="s">
        <v>199</v>
      </c>
      <c r="C123" s="270"/>
      <c r="D123" s="229" t="s">
        <v>104</v>
      </c>
      <c r="E123" s="230">
        <v>230</v>
      </c>
      <c r="F123" s="232">
        <v>154.63</v>
      </c>
      <c r="G123" s="232">
        <v>35564.9</v>
      </c>
      <c r="H123" s="228"/>
    </row>
    <row r="124" spans="1:8" ht="24" customHeight="1">
      <c r="A124" s="271" t="s">
        <v>28</v>
      </c>
      <c r="B124" s="271"/>
      <c r="C124" s="271"/>
      <c r="D124" s="271"/>
      <c r="E124" s="271"/>
      <c r="F124" s="271"/>
      <c r="G124" s="271"/>
      <c r="H124" s="271"/>
    </row>
    <row r="125" spans="1:8" ht="34.5" customHeight="1">
      <c r="A125" s="267" t="s">
        <v>28</v>
      </c>
      <c r="B125" s="267"/>
      <c r="C125" s="267"/>
      <c r="D125" s="267"/>
      <c r="E125" s="267"/>
      <c r="F125" s="267"/>
      <c r="G125" s="267"/>
      <c r="H125" s="267"/>
    </row>
    <row r="126" spans="1:8" ht="34.5" customHeight="1">
      <c r="A126" s="267" t="s">
        <v>98</v>
      </c>
      <c r="B126" s="267"/>
      <c r="C126" s="267"/>
      <c r="D126" s="267"/>
      <c r="E126" s="267"/>
      <c r="F126" s="267"/>
      <c r="G126" s="267"/>
      <c r="H126" s="267"/>
    </row>
    <row r="127" spans="1:8" ht="26.25" customHeight="1">
      <c r="A127" s="268" t="s">
        <v>30</v>
      </c>
      <c r="B127" s="268"/>
      <c r="C127" s="268" t="s">
        <v>31</v>
      </c>
      <c r="D127" s="268"/>
      <c r="E127" s="268"/>
      <c r="F127" s="268"/>
      <c r="G127" s="268"/>
      <c r="H127" s="268"/>
    </row>
    <row r="128" spans="1:8" ht="25.5" customHeight="1">
      <c r="A128" s="226" t="s">
        <v>2</v>
      </c>
      <c r="B128" s="269" t="s">
        <v>32</v>
      </c>
      <c r="C128" s="269"/>
      <c r="D128" s="226" t="s">
        <v>99</v>
      </c>
      <c r="E128" s="226" t="s">
        <v>100</v>
      </c>
      <c r="F128" s="226" t="s">
        <v>101</v>
      </c>
      <c r="G128" s="226" t="s">
        <v>36</v>
      </c>
      <c r="H128" s="226" t="s">
        <v>5</v>
      </c>
    </row>
    <row r="129" spans="1:8" ht="47.25" customHeight="1">
      <c r="A129" s="227">
        <v>92</v>
      </c>
      <c r="B129" s="270" t="s">
        <v>200</v>
      </c>
      <c r="C129" s="270"/>
      <c r="D129" s="229" t="s">
        <v>104</v>
      </c>
      <c r="E129" s="230">
        <v>4</v>
      </c>
      <c r="F129" s="232">
        <v>656.15</v>
      </c>
      <c r="G129" s="232">
        <v>2624.6</v>
      </c>
      <c r="H129" s="228"/>
    </row>
    <row r="130" spans="1:8" ht="47.25" customHeight="1">
      <c r="A130" s="227">
        <v>93</v>
      </c>
      <c r="B130" s="270" t="s">
        <v>201</v>
      </c>
      <c r="C130" s="270"/>
      <c r="D130" s="229" t="s">
        <v>104</v>
      </c>
      <c r="E130" s="230">
        <v>6</v>
      </c>
      <c r="F130" s="232">
        <v>692.58</v>
      </c>
      <c r="G130" s="232">
        <v>4155.4799999999996</v>
      </c>
      <c r="H130" s="228"/>
    </row>
    <row r="131" spans="1:8" ht="47.25" customHeight="1">
      <c r="A131" s="227">
        <v>94</v>
      </c>
      <c r="B131" s="270" t="s">
        <v>202</v>
      </c>
      <c r="C131" s="270"/>
      <c r="D131" s="229" t="s">
        <v>104</v>
      </c>
      <c r="E131" s="230">
        <v>316</v>
      </c>
      <c r="F131" s="232">
        <v>657.71</v>
      </c>
      <c r="G131" s="232">
        <v>207836.36</v>
      </c>
      <c r="H131" s="228"/>
    </row>
    <row r="132" spans="1:8" ht="24" customHeight="1">
      <c r="A132" s="227">
        <v>95</v>
      </c>
      <c r="B132" s="270" t="s">
        <v>203</v>
      </c>
      <c r="C132" s="270"/>
      <c r="D132" s="229" t="s">
        <v>104</v>
      </c>
      <c r="E132" s="230">
        <v>16</v>
      </c>
      <c r="F132" s="232">
        <v>1200</v>
      </c>
      <c r="G132" s="232">
        <v>19200</v>
      </c>
      <c r="H132" s="228"/>
    </row>
    <row r="133" spans="1:8" ht="47.25" customHeight="1">
      <c r="A133" s="227">
        <v>96</v>
      </c>
      <c r="B133" s="270" t="s">
        <v>204</v>
      </c>
      <c r="C133" s="270"/>
      <c r="D133" s="229" t="s">
        <v>104</v>
      </c>
      <c r="E133" s="230">
        <v>145</v>
      </c>
      <c r="F133" s="232">
        <v>707.5</v>
      </c>
      <c r="G133" s="232">
        <v>102587.5</v>
      </c>
      <c r="H133" s="228"/>
    </row>
    <row r="134" spans="1:8" ht="24" customHeight="1">
      <c r="A134" s="227">
        <v>97</v>
      </c>
      <c r="B134" s="270" t="s">
        <v>205</v>
      </c>
      <c r="C134" s="270"/>
      <c r="D134" s="229" t="s">
        <v>122</v>
      </c>
      <c r="E134" s="230">
        <v>315</v>
      </c>
      <c r="F134" s="232">
        <v>156.99</v>
      </c>
      <c r="G134" s="232">
        <v>49451.85</v>
      </c>
      <c r="H134" s="228"/>
    </row>
    <row r="135" spans="1:8" ht="47.25" customHeight="1">
      <c r="A135" s="227">
        <v>98</v>
      </c>
      <c r="B135" s="270" t="s">
        <v>206</v>
      </c>
      <c r="C135" s="270"/>
      <c r="D135" s="229" t="s">
        <v>104</v>
      </c>
      <c r="E135" s="230">
        <v>20</v>
      </c>
      <c r="F135" s="232">
        <v>656.15</v>
      </c>
      <c r="G135" s="232">
        <v>13123</v>
      </c>
      <c r="H135" s="228"/>
    </row>
    <row r="136" spans="1:8" ht="24" customHeight="1">
      <c r="A136" s="227">
        <v>99</v>
      </c>
      <c r="B136" s="270" t="s">
        <v>207</v>
      </c>
      <c r="C136" s="270"/>
      <c r="D136" s="229" t="s">
        <v>122</v>
      </c>
      <c r="E136" s="230">
        <v>21</v>
      </c>
      <c r="F136" s="232">
        <v>9.84</v>
      </c>
      <c r="G136" s="232">
        <v>206.64</v>
      </c>
      <c r="H136" s="228"/>
    </row>
    <row r="137" spans="1:8" ht="24" customHeight="1">
      <c r="A137" s="227">
        <v>100</v>
      </c>
      <c r="B137" s="270" t="s">
        <v>208</v>
      </c>
      <c r="C137" s="270"/>
      <c r="D137" s="229" t="s">
        <v>122</v>
      </c>
      <c r="E137" s="230">
        <v>3485</v>
      </c>
      <c r="F137" s="232">
        <v>21.87</v>
      </c>
      <c r="G137" s="232">
        <v>76216.95</v>
      </c>
      <c r="H137" s="228"/>
    </row>
    <row r="138" spans="1:8" ht="24" customHeight="1">
      <c r="A138" s="227">
        <v>101</v>
      </c>
      <c r="B138" s="270" t="s">
        <v>209</v>
      </c>
      <c r="C138" s="270"/>
      <c r="D138" s="229" t="s">
        <v>166</v>
      </c>
      <c r="E138" s="230">
        <v>1149</v>
      </c>
      <c r="F138" s="232">
        <v>17.47</v>
      </c>
      <c r="G138" s="232">
        <v>20073.03</v>
      </c>
      <c r="H138" s="228"/>
    </row>
    <row r="139" spans="1:8" ht="24" customHeight="1">
      <c r="A139" s="227">
        <v>102</v>
      </c>
      <c r="B139" s="270" t="s">
        <v>210</v>
      </c>
      <c r="C139" s="270"/>
      <c r="D139" s="229" t="s">
        <v>122</v>
      </c>
      <c r="E139" s="230">
        <v>274</v>
      </c>
      <c r="F139" s="232">
        <v>9.84</v>
      </c>
      <c r="G139" s="232">
        <v>2696.16</v>
      </c>
      <c r="H139" s="228"/>
    </row>
    <row r="140" spans="1:8" ht="24" customHeight="1">
      <c r="A140" s="227">
        <v>103</v>
      </c>
      <c r="B140" s="270" t="s">
        <v>211</v>
      </c>
      <c r="C140" s="270"/>
      <c r="D140" s="229" t="s">
        <v>104</v>
      </c>
      <c r="E140" s="230">
        <v>2</v>
      </c>
      <c r="F140" s="232">
        <v>319.32</v>
      </c>
      <c r="G140" s="232">
        <v>638.64</v>
      </c>
      <c r="H140" s="228"/>
    </row>
    <row r="141" spans="1:8" ht="24" customHeight="1">
      <c r="A141" s="227">
        <v>104</v>
      </c>
      <c r="B141" s="270" t="s">
        <v>212</v>
      </c>
      <c r="C141" s="270"/>
      <c r="D141" s="229" t="s">
        <v>104</v>
      </c>
      <c r="E141" s="230">
        <v>11</v>
      </c>
      <c r="F141" s="232">
        <v>282.8</v>
      </c>
      <c r="G141" s="232">
        <v>3110.8</v>
      </c>
      <c r="H141" s="228"/>
    </row>
    <row r="142" spans="1:8" ht="24" customHeight="1">
      <c r="A142" s="227">
        <v>105</v>
      </c>
      <c r="B142" s="270" t="s">
        <v>213</v>
      </c>
      <c r="C142" s="270"/>
      <c r="D142" s="229" t="s">
        <v>122</v>
      </c>
      <c r="E142" s="230">
        <v>271</v>
      </c>
      <c r="F142" s="232">
        <v>19.03</v>
      </c>
      <c r="G142" s="232">
        <v>5157.13</v>
      </c>
      <c r="H142" s="228"/>
    </row>
    <row r="143" spans="1:8" ht="58.5" customHeight="1">
      <c r="A143" s="227">
        <v>106</v>
      </c>
      <c r="B143" s="270" t="s">
        <v>214</v>
      </c>
      <c r="C143" s="270"/>
      <c r="D143" s="229" t="s">
        <v>104</v>
      </c>
      <c r="E143" s="230">
        <v>900</v>
      </c>
      <c r="F143" s="232">
        <v>468.95</v>
      </c>
      <c r="G143" s="232">
        <v>422055</v>
      </c>
      <c r="H143" s="228"/>
    </row>
    <row r="144" spans="1:8" ht="24" customHeight="1">
      <c r="A144" s="227">
        <v>107</v>
      </c>
      <c r="B144" s="270" t="s">
        <v>215</v>
      </c>
      <c r="C144" s="270"/>
      <c r="D144" s="229" t="s">
        <v>104</v>
      </c>
      <c r="E144" s="230">
        <v>100</v>
      </c>
      <c r="F144" s="232">
        <v>1015.22</v>
      </c>
      <c r="G144" s="232">
        <v>101522</v>
      </c>
      <c r="H144" s="228"/>
    </row>
    <row r="145" spans="1:8" ht="24" customHeight="1">
      <c r="A145" s="227">
        <v>108</v>
      </c>
      <c r="B145" s="270" t="s">
        <v>216</v>
      </c>
      <c r="C145" s="270"/>
      <c r="D145" s="229" t="s">
        <v>124</v>
      </c>
      <c r="E145" s="230">
        <v>16</v>
      </c>
      <c r="F145" s="232">
        <v>10251.24</v>
      </c>
      <c r="G145" s="232">
        <v>164019.84</v>
      </c>
      <c r="H145" s="228"/>
    </row>
    <row r="146" spans="1:8" ht="24" customHeight="1">
      <c r="A146" s="227">
        <v>109</v>
      </c>
      <c r="B146" s="270" t="s">
        <v>217</v>
      </c>
      <c r="C146" s="270"/>
      <c r="D146" s="229" t="s">
        <v>166</v>
      </c>
      <c r="E146" s="230">
        <v>1400</v>
      </c>
      <c r="F146" s="232">
        <v>100.42</v>
      </c>
      <c r="G146" s="232">
        <v>140588</v>
      </c>
      <c r="H146" s="228"/>
    </row>
    <row r="147" spans="1:8" ht="24" customHeight="1">
      <c r="A147" s="227">
        <v>110</v>
      </c>
      <c r="B147" s="270" t="s">
        <v>218</v>
      </c>
      <c r="C147" s="270"/>
      <c r="D147" s="229" t="s">
        <v>104</v>
      </c>
      <c r="E147" s="230">
        <v>200</v>
      </c>
      <c r="F147" s="232">
        <v>162.79</v>
      </c>
      <c r="G147" s="232">
        <v>32558</v>
      </c>
      <c r="H147" s="228"/>
    </row>
    <row r="148" spans="1:8" ht="24" customHeight="1">
      <c r="A148" s="271" t="s">
        <v>28</v>
      </c>
      <c r="B148" s="271"/>
      <c r="C148" s="271"/>
      <c r="D148" s="271"/>
      <c r="E148" s="271"/>
      <c r="F148" s="271"/>
      <c r="G148" s="271"/>
      <c r="H148" s="271"/>
    </row>
    <row r="149" spans="1:8" ht="34.5" customHeight="1">
      <c r="A149" s="267" t="s">
        <v>28</v>
      </c>
      <c r="B149" s="267"/>
      <c r="C149" s="267"/>
      <c r="D149" s="267"/>
      <c r="E149" s="267"/>
      <c r="F149" s="267"/>
      <c r="G149" s="267"/>
      <c r="H149" s="267"/>
    </row>
    <row r="150" spans="1:8" ht="34.5" customHeight="1">
      <c r="A150" s="267" t="s">
        <v>98</v>
      </c>
      <c r="B150" s="267"/>
      <c r="C150" s="267"/>
      <c r="D150" s="267"/>
      <c r="E150" s="267"/>
      <c r="F150" s="267"/>
      <c r="G150" s="267"/>
      <c r="H150" s="267"/>
    </row>
    <row r="151" spans="1:8" ht="26.25" customHeight="1">
      <c r="A151" s="268" t="s">
        <v>30</v>
      </c>
      <c r="B151" s="268"/>
      <c r="C151" s="268" t="s">
        <v>31</v>
      </c>
      <c r="D151" s="268"/>
      <c r="E151" s="268"/>
      <c r="F151" s="268"/>
      <c r="G151" s="268"/>
      <c r="H151" s="268"/>
    </row>
    <row r="152" spans="1:8" ht="25.5" customHeight="1">
      <c r="A152" s="226" t="s">
        <v>2</v>
      </c>
      <c r="B152" s="269" t="s">
        <v>32</v>
      </c>
      <c r="C152" s="269"/>
      <c r="D152" s="226" t="s">
        <v>99</v>
      </c>
      <c r="E152" s="226" t="s">
        <v>100</v>
      </c>
      <c r="F152" s="226" t="s">
        <v>101</v>
      </c>
      <c r="G152" s="226" t="s">
        <v>36</v>
      </c>
      <c r="H152" s="226" t="s">
        <v>5</v>
      </c>
    </row>
    <row r="153" spans="1:8" ht="47.25" customHeight="1">
      <c r="A153" s="227">
        <v>111</v>
      </c>
      <c r="B153" s="270" t="s">
        <v>2251</v>
      </c>
      <c r="C153" s="270"/>
      <c r="D153" s="229" t="s">
        <v>104</v>
      </c>
      <c r="E153" s="230">
        <v>200</v>
      </c>
      <c r="F153" s="232">
        <v>805.91</v>
      </c>
      <c r="G153" s="232">
        <v>161182</v>
      </c>
      <c r="H153" s="228"/>
    </row>
    <row r="154" spans="1:8" ht="24" customHeight="1">
      <c r="A154" s="227" t="s">
        <v>28</v>
      </c>
      <c r="B154" s="270" t="s">
        <v>42</v>
      </c>
      <c r="C154" s="270"/>
      <c r="D154" s="229" t="s">
        <v>28</v>
      </c>
      <c r="E154" s="230" t="s">
        <v>28</v>
      </c>
      <c r="F154" s="232" t="s">
        <v>28</v>
      </c>
      <c r="G154" s="232">
        <v>18508488.149999999</v>
      </c>
      <c r="H154" s="228"/>
    </row>
    <row r="155" spans="1:8" ht="24" customHeight="1">
      <c r="A155" s="227" t="s">
        <v>28</v>
      </c>
      <c r="B155" s="270" t="s">
        <v>219</v>
      </c>
      <c r="C155" s="270"/>
      <c r="D155" s="229" t="s">
        <v>28</v>
      </c>
      <c r="E155" s="230" t="s">
        <v>28</v>
      </c>
      <c r="F155" s="232" t="s">
        <v>28</v>
      </c>
      <c r="G155" s="232">
        <v>18508488.149999999</v>
      </c>
      <c r="H155" s="228"/>
    </row>
    <row r="156" spans="1:8" ht="24" customHeight="1">
      <c r="A156" s="227">
        <v>1</v>
      </c>
      <c r="B156" s="270" t="s">
        <v>111</v>
      </c>
      <c r="C156" s="270"/>
      <c r="D156" s="229" t="s">
        <v>104</v>
      </c>
      <c r="E156" s="230">
        <v>4175</v>
      </c>
      <c r="F156" s="232">
        <v>19.41</v>
      </c>
      <c r="G156" s="232">
        <v>81036.75</v>
      </c>
      <c r="H156" s="228"/>
    </row>
    <row r="157" spans="1:8" ht="35.25" customHeight="1">
      <c r="A157" s="227">
        <v>2</v>
      </c>
      <c r="B157" s="270" t="s">
        <v>113</v>
      </c>
      <c r="C157" s="270"/>
      <c r="D157" s="229" t="s">
        <v>104</v>
      </c>
      <c r="E157" s="230">
        <v>1899</v>
      </c>
      <c r="F157" s="232">
        <v>46.9</v>
      </c>
      <c r="G157" s="232">
        <v>89063.1</v>
      </c>
      <c r="H157" s="228"/>
    </row>
    <row r="158" spans="1:8" ht="70.5" customHeight="1">
      <c r="A158" s="227">
        <v>3</v>
      </c>
      <c r="B158" s="270" t="s">
        <v>116</v>
      </c>
      <c r="C158" s="270"/>
      <c r="D158" s="229" t="s">
        <v>104</v>
      </c>
      <c r="E158" s="230">
        <v>4175</v>
      </c>
      <c r="F158" s="232">
        <v>89.62</v>
      </c>
      <c r="G158" s="232">
        <v>374163.5</v>
      </c>
      <c r="H158" s="228"/>
    </row>
    <row r="159" spans="1:8" ht="47.25" customHeight="1">
      <c r="A159" s="227">
        <v>4</v>
      </c>
      <c r="B159" s="270" t="s">
        <v>220</v>
      </c>
      <c r="C159" s="270"/>
      <c r="D159" s="229" t="s">
        <v>104</v>
      </c>
      <c r="E159" s="230">
        <v>8287</v>
      </c>
      <c r="F159" s="232">
        <v>30.12</v>
      </c>
      <c r="G159" s="232">
        <v>249604.44</v>
      </c>
      <c r="H159" s="228"/>
    </row>
    <row r="160" spans="1:8" ht="35.25" customHeight="1">
      <c r="A160" s="227">
        <v>5</v>
      </c>
      <c r="B160" s="270" t="s">
        <v>221</v>
      </c>
      <c r="C160" s="270"/>
      <c r="D160" s="229" t="s">
        <v>104</v>
      </c>
      <c r="E160" s="230">
        <v>125</v>
      </c>
      <c r="F160" s="232">
        <v>145.57</v>
      </c>
      <c r="G160" s="232">
        <v>18196.25</v>
      </c>
      <c r="H160" s="228"/>
    </row>
    <row r="161" spans="1:8" ht="35.25" customHeight="1">
      <c r="A161" s="227">
        <v>6</v>
      </c>
      <c r="B161" s="270" t="s">
        <v>222</v>
      </c>
      <c r="C161" s="270"/>
      <c r="D161" s="229" t="s">
        <v>104</v>
      </c>
      <c r="E161" s="230">
        <v>355</v>
      </c>
      <c r="F161" s="232">
        <v>54.76</v>
      </c>
      <c r="G161" s="232">
        <v>19439.8</v>
      </c>
      <c r="H161" s="228"/>
    </row>
    <row r="162" spans="1:8" ht="35.25" customHeight="1">
      <c r="A162" s="227">
        <v>7</v>
      </c>
      <c r="B162" s="270" t="s">
        <v>223</v>
      </c>
      <c r="C162" s="270"/>
      <c r="D162" s="229" t="s">
        <v>104</v>
      </c>
      <c r="E162" s="230">
        <v>104.6</v>
      </c>
      <c r="F162" s="232">
        <v>111.34</v>
      </c>
      <c r="G162" s="232">
        <v>11646.16</v>
      </c>
      <c r="H162" s="228"/>
    </row>
    <row r="163" spans="1:8" ht="35.25" customHeight="1">
      <c r="A163" s="227">
        <v>8</v>
      </c>
      <c r="B163" s="270" t="s">
        <v>224</v>
      </c>
      <c r="C163" s="270"/>
      <c r="D163" s="229" t="s">
        <v>104</v>
      </c>
      <c r="E163" s="230">
        <v>249</v>
      </c>
      <c r="F163" s="232">
        <v>145.57</v>
      </c>
      <c r="G163" s="232">
        <v>36246.93</v>
      </c>
      <c r="H163" s="228"/>
    </row>
    <row r="164" spans="1:8" ht="47.25" customHeight="1">
      <c r="A164" s="227">
        <v>9</v>
      </c>
      <c r="B164" s="270" t="s">
        <v>225</v>
      </c>
      <c r="C164" s="270"/>
      <c r="D164" s="229" t="s">
        <v>104</v>
      </c>
      <c r="E164" s="230">
        <v>1162</v>
      </c>
      <c r="F164" s="232">
        <v>715.47</v>
      </c>
      <c r="G164" s="232">
        <v>831376.14</v>
      </c>
      <c r="H164" s="228"/>
    </row>
    <row r="165" spans="1:8" ht="24" customHeight="1">
      <c r="A165" s="227">
        <v>10</v>
      </c>
      <c r="B165" s="270" t="s">
        <v>226</v>
      </c>
      <c r="C165" s="270"/>
      <c r="D165" s="229" t="s">
        <v>122</v>
      </c>
      <c r="E165" s="230">
        <v>2070</v>
      </c>
      <c r="F165" s="232">
        <v>72.88</v>
      </c>
      <c r="G165" s="232">
        <v>150861.6</v>
      </c>
      <c r="H165" s="228"/>
    </row>
    <row r="166" spans="1:8" ht="24" customHeight="1">
      <c r="A166" s="227">
        <v>11</v>
      </c>
      <c r="B166" s="270" t="s">
        <v>227</v>
      </c>
      <c r="C166" s="270"/>
      <c r="D166" s="229" t="s">
        <v>124</v>
      </c>
      <c r="E166" s="230">
        <v>267.23</v>
      </c>
      <c r="F166" s="232">
        <v>6876.42</v>
      </c>
      <c r="G166" s="232">
        <v>1837585.72</v>
      </c>
      <c r="H166" s="228"/>
    </row>
    <row r="167" spans="1:8" ht="35.25" customHeight="1">
      <c r="A167" s="227">
        <v>12</v>
      </c>
      <c r="B167" s="270" t="s">
        <v>228</v>
      </c>
      <c r="C167" s="270"/>
      <c r="D167" s="229" t="s">
        <v>127</v>
      </c>
      <c r="E167" s="230">
        <v>778.1</v>
      </c>
      <c r="F167" s="232">
        <v>577.62</v>
      </c>
      <c r="G167" s="232">
        <v>449446.12</v>
      </c>
      <c r="H167" s="228"/>
    </row>
    <row r="168" spans="1:8" ht="35.25" customHeight="1">
      <c r="A168" s="227">
        <v>13</v>
      </c>
      <c r="B168" s="270" t="s">
        <v>229</v>
      </c>
      <c r="C168" s="270"/>
      <c r="D168" s="229" t="s">
        <v>127</v>
      </c>
      <c r="E168" s="230">
        <v>116</v>
      </c>
      <c r="F168" s="232">
        <v>851.04</v>
      </c>
      <c r="G168" s="232">
        <v>98720.639999999999</v>
      </c>
      <c r="H168" s="228"/>
    </row>
    <row r="169" spans="1:8" ht="35.25" customHeight="1">
      <c r="A169" s="227">
        <v>14</v>
      </c>
      <c r="B169" s="270" t="s">
        <v>230</v>
      </c>
      <c r="C169" s="270"/>
      <c r="D169" s="229" t="s">
        <v>130</v>
      </c>
      <c r="E169" s="230">
        <v>182.52</v>
      </c>
      <c r="F169" s="232">
        <v>16327.76</v>
      </c>
      <c r="G169" s="232">
        <v>2980142.76</v>
      </c>
      <c r="H169" s="228"/>
    </row>
    <row r="170" spans="1:8" ht="24" customHeight="1">
      <c r="A170" s="271" t="s">
        <v>28</v>
      </c>
      <c r="B170" s="271"/>
      <c r="C170" s="271"/>
      <c r="D170" s="271"/>
      <c r="E170" s="271"/>
      <c r="F170" s="271"/>
      <c r="G170" s="271"/>
      <c r="H170" s="271"/>
    </row>
    <row r="171" spans="1:8" ht="34.5" customHeight="1">
      <c r="A171" s="267" t="s">
        <v>28</v>
      </c>
      <c r="B171" s="267"/>
      <c r="C171" s="267"/>
      <c r="D171" s="267"/>
      <c r="E171" s="267"/>
      <c r="F171" s="267"/>
      <c r="G171" s="267"/>
      <c r="H171" s="267"/>
    </row>
    <row r="172" spans="1:8" ht="34.5" customHeight="1">
      <c r="A172" s="267" t="s">
        <v>98</v>
      </c>
      <c r="B172" s="267"/>
      <c r="C172" s="267"/>
      <c r="D172" s="267"/>
      <c r="E172" s="267"/>
      <c r="F172" s="267"/>
      <c r="G172" s="267"/>
      <c r="H172" s="267"/>
    </row>
    <row r="173" spans="1:8" ht="26.25" customHeight="1">
      <c r="A173" s="268" t="s">
        <v>30</v>
      </c>
      <c r="B173" s="268"/>
      <c r="C173" s="268" t="s">
        <v>31</v>
      </c>
      <c r="D173" s="268"/>
      <c r="E173" s="268"/>
      <c r="F173" s="268"/>
      <c r="G173" s="268"/>
      <c r="H173" s="268"/>
    </row>
    <row r="174" spans="1:8" ht="25.5" customHeight="1">
      <c r="A174" s="226" t="s">
        <v>2</v>
      </c>
      <c r="B174" s="269" t="s">
        <v>32</v>
      </c>
      <c r="C174" s="269"/>
      <c r="D174" s="226" t="s">
        <v>99</v>
      </c>
      <c r="E174" s="226" t="s">
        <v>100</v>
      </c>
      <c r="F174" s="226" t="s">
        <v>101</v>
      </c>
      <c r="G174" s="226" t="s">
        <v>36</v>
      </c>
      <c r="H174" s="226" t="s">
        <v>5</v>
      </c>
    </row>
    <row r="175" spans="1:8" ht="81.75" customHeight="1">
      <c r="A175" s="227">
        <v>15</v>
      </c>
      <c r="B175" s="270" t="s">
        <v>231</v>
      </c>
      <c r="C175" s="270"/>
      <c r="D175" s="229" t="s">
        <v>104</v>
      </c>
      <c r="E175" s="230">
        <v>38</v>
      </c>
      <c r="F175" s="232">
        <v>684.48</v>
      </c>
      <c r="G175" s="232">
        <v>26010.240000000002</v>
      </c>
      <c r="H175" s="228"/>
    </row>
    <row r="176" spans="1:8" ht="47.25" customHeight="1">
      <c r="A176" s="227">
        <v>16</v>
      </c>
      <c r="B176" s="270" t="s">
        <v>232</v>
      </c>
      <c r="C176" s="270"/>
      <c r="D176" s="229" t="s">
        <v>104</v>
      </c>
      <c r="E176" s="230">
        <v>47</v>
      </c>
      <c r="F176" s="232">
        <v>757.35</v>
      </c>
      <c r="G176" s="232">
        <v>35595.449999999997</v>
      </c>
      <c r="H176" s="228"/>
    </row>
    <row r="177" spans="1:8" ht="35.25" customHeight="1">
      <c r="A177" s="227">
        <v>17</v>
      </c>
      <c r="B177" s="270" t="s">
        <v>233</v>
      </c>
      <c r="C177" s="270"/>
      <c r="D177" s="229" t="s">
        <v>104</v>
      </c>
      <c r="E177" s="230">
        <v>773</v>
      </c>
      <c r="F177" s="232">
        <v>658.37</v>
      </c>
      <c r="G177" s="232">
        <v>508920.01</v>
      </c>
      <c r="H177" s="228"/>
    </row>
    <row r="178" spans="1:8" ht="70.5" customHeight="1">
      <c r="A178" s="227">
        <v>18</v>
      </c>
      <c r="B178" s="270" t="s">
        <v>234</v>
      </c>
      <c r="C178" s="270"/>
      <c r="D178" s="229" t="s">
        <v>104</v>
      </c>
      <c r="E178" s="230">
        <v>653</v>
      </c>
      <c r="F178" s="232">
        <v>752.98</v>
      </c>
      <c r="G178" s="232">
        <v>491695.94</v>
      </c>
      <c r="H178" s="228"/>
    </row>
    <row r="179" spans="1:8" ht="35.25" customHeight="1">
      <c r="A179" s="227">
        <v>19</v>
      </c>
      <c r="B179" s="270" t="s">
        <v>160</v>
      </c>
      <c r="C179" s="270"/>
      <c r="D179" s="229" t="s">
        <v>104</v>
      </c>
      <c r="E179" s="230">
        <v>174</v>
      </c>
      <c r="F179" s="232">
        <v>610.95000000000005</v>
      </c>
      <c r="G179" s="232">
        <v>106305.3</v>
      </c>
      <c r="H179" s="228"/>
    </row>
    <row r="180" spans="1:8" ht="70.5" customHeight="1">
      <c r="A180" s="227">
        <v>20</v>
      </c>
      <c r="B180" s="270" t="s">
        <v>235</v>
      </c>
      <c r="C180" s="270"/>
      <c r="D180" s="229" t="s">
        <v>104</v>
      </c>
      <c r="E180" s="230">
        <v>2338</v>
      </c>
      <c r="F180" s="232">
        <v>596.04</v>
      </c>
      <c r="G180" s="232">
        <v>1393541.52</v>
      </c>
      <c r="H180" s="228"/>
    </row>
    <row r="181" spans="1:8" ht="70.5" customHeight="1">
      <c r="A181" s="227">
        <v>21</v>
      </c>
      <c r="B181" s="270" t="s">
        <v>236</v>
      </c>
      <c r="C181" s="270"/>
      <c r="D181" s="229" t="s">
        <v>104</v>
      </c>
      <c r="E181" s="230">
        <v>289</v>
      </c>
      <c r="F181" s="232">
        <v>596.32000000000005</v>
      </c>
      <c r="G181" s="232">
        <v>172336.48</v>
      </c>
      <c r="H181" s="228"/>
    </row>
    <row r="182" spans="1:8" ht="47.25" customHeight="1">
      <c r="A182" s="227">
        <v>22</v>
      </c>
      <c r="B182" s="270" t="s">
        <v>237</v>
      </c>
      <c r="C182" s="270"/>
      <c r="D182" s="229" t="s">
        <v>104</v>
      </c>
      <c r="E182" s="230">
        <v>531</v>
      </c>
      <c r="F182" s="232">
        <v>636.78</v>
      </c>
      <c r="G182" s="232">
        <v>338130.18</v>
      </c>
      <c r="H182" s="228"/>
    </row>
    <row r="183" spans="1:8" ht="81.75" customHeight="1">
      <c r="A183" s="227">
        <v>23</v>
      </c>
      <c r="B183" s="270" t="s">
        <v>238</v>
      </c>
      <c r="C183" s="270"/>
      <c r="D183" s="229" t="s">
        <v>104</v>
      </c>
      <c r="E183" s="230">
        <v>595</v>
      </c>
      <c r="F183" s="232">
        <v>662.24</v>
      </c>
      <c r="G183" s="232">
        <v>394032.8</v>
      </c>
      <c r="H183" s="228"/>
    </row>
    <row r="184" spans="1:8" ht="81.75" customHeight="1">
      <c r="A184" s="227">
        <v>24</v>
      </c>
      <c r="B184" s="270" t="s">
        <v>239</v>
      </c>
      <c r="C184" s="270"/>
      <c r="D184" s="229" t="s">
        <v>104</v>
      </c>
      <c r="E184" s="230">
        <v>681</v>
      </c>
      <c r="F184" s="232">
        <v>641.13</v>
      </c>
      <c r="G184" s="232">
        <v>436609.53</v>
      </c>
      <c r="H184" s="228"/>
    </row>
    <row r="185" spans="1:8" ht="24" customHeight="1">
      <c r="A185" s="271" t="s">
        <v>28</v>
      </c>
      <c r="B185" s="271"/>
      <c r="C185" s="271"/>
      <c r="D185" s="271"/>
      <c r="E185" s="271"/>
      <c r="F185" s="271"/>
      <c r="G185" s="271"/>
      <c r="H185" s="271"/>
    </row>
    <row r="186" spans="1:8" ht="34.5" customHeight="1">
      <c r="A186" s="267" t="s">
        <v>28</v>
      </c>
      <c r="B186" s="267"/>
      <c r="C186" s="267"/>
      <c r="D186" s="267"/>
      <c r="E186" s="267"/>
      <c r="F186" s="267"/>
      <c r="G186" s="267"/>
      <c r="H186" s="267"/>
    </row>
    <row r="187" spans="1:8" ht="34.5" customHeight="1">
      <c r="A187" s="267" t="s">
        <v>98</v>
      </c>
      <c r="B187" s="267"/>
      <c r="C187" s="267"/>
      <c r="D187" s="267"/>
      <c r="E187" s="267"/>
      <c r="F187" s="267"/>
      <c r="G187" s="267"/>
      <c r="H187" s="267"/>
    </row>
    <row r="188" spans="1:8" ht="26.25" customHeight="1">
      <c r="A188" s="268" t="s">
        <v>30</v>
      </c>
      <c r="B188" s="268"/>
      <c r="C188" s="268" t="s">
        <v>31</v>
      </c>
      <c r="D188" s="268"/>
      <c r="E188" s="268"/>
      <c r="F188" s="268"/>
      <c r="G188" s="268"/>
      <c r="H188" s="268"/>
    </row>
    <row r="189" spans="1:8" ht="25.5" customHeight="1">
      <c r="A189" s="226" t="s">
        <v>2</v>
      </c>
      <c r="B189" s="269" t="s">
        <v>32</v>
      </c>
      <c r="C189" s="269"/>
      <c r="D189" s="226" t="s">
        <v>99</v>
      </c>
      <c r="E189" s="226" t="s">
        <v>100</v>
      </c>
      <c r="F189" s="226" t="s">
        <v>101</v>
      </c>
      <c r="G189" s="226" t="s">
        <v>36</v>
      </c>
      <c r="H189" s="226" t="s">
        <v>5</v>
      </c>
    </row>
    <row r="190" spans="1:8" ht="47.25" customHeight="1">
      <c r="A190" s="227">
        <v>25</v>
      </c>
      <c r="B190" s="270" t="s">
        <v>240</v>
      </c>
      <c r="C190" s="270"/>
      <c r="D190" s="229" t="s">
        <v>104</v>
      </c>
      <c r="E190" s="230">
        <v>8</v>
      </c>
      <c r="F190" s="232">
        <v>674.73</v>
      </c>
      <c r="G190" s="232">
        <v>5397.84</v>
      </c>
      <c r="H190" s="228"/>
    </row>
    <row r="191" spans="1:8" ht="47.25" customHeight="1">
      <c r="A191" s="227">
        <v>26</v>
      </c>
      <c r="B191" s="270" t="s">
        <v>241</v>
      </c>
      <c r="C191" s="270"/>
      <c r="D191" s="229" t="s">
        <v>104</v>
      </c>
      <c r="E191" s="230">
        <v>3</v>
      </c>
      <c r="F191" s="232">
        <v>780.53</v>
      </c>
      <c r="G191" s="232">
        <v>2341.59</v>
      </c>
      <c r="H191" s="228"/>
    </row>
    <row r="192" spans="1:8" ht="47.25" customHeight="1">
      <c r="A192" s="227">
        <v>27</v>
      </c>
      <c r="B192" s="270" t="s">
        <v>138</v>
      </c>
      <c r="C192" s="270"/>
      <c r="D192" s="229" t="s">
        <v>104</v>
      </c>
      <c r="E192" s="230">
        <v>12</v>
      </c>
      <c r="F192" s="232">
        <v>802.25</v>
      </c>
      <c r="G192" s="232">
        <v>9627</v>
      </c>
      <c r="H192" s="228"/>
    </row>
    <row r="193" spans="1:8" ht="47.25" customHeight="1">
      <c r="A193" s="227">
        <v>28</v>
      </c>
      <c r="B193" s="270" t="s">
        <v>242</v>
      </c>
      <c r="C193" s="270"/>
      <c r="D193" s="229" t="s">
        <v>104</v>
      </c>
      <c r="E193" s="230">
        <v>11</v>
      </c>
      <c r="F193" s="232">
        <v>715.47</v>
      </c>
      <c r="G193" s="232">
        <v>7870.17</v>
      </c>
      <c r="H193" s="228"/>
    </row>
    <row r="194" spans="1:8" ht="47.25" customHeight="1">
      <c r="A194" s="227">
        <v>29</v>
      </c>
      <c r="B194" s="270" t="s">
        <v>243</v>
      </c>
      <c r="C194" s="270"/>
      <c r="D194" s="229" t="s">
        <v>104</v>
      </c>
      <c r="E194" s="230">
        <v>9</v>
      </c>
      <c r="F194" s="232">
        <v>741.28</v>
      </c>
      <c r="G194" s="232">
        <v>6671.52</v>
      </c>
      <c r="H194" s="228"/>
    </row>
    <row r="195" spans="1:8" ht="24" customHeight="1">
      <c r="A195" s="227">
        <v>30</v>
      </c>
      <c r="B195" s="270" t="s">
        <v>244</v>
      </c>
      <c r="C195" s="270"/>
      <c r="D195" s="229" t="s">
        <v>122</v>
      </c>
      <c r="E195" s="230">
        <v>3657</v>
      </c>
      <c r="F195" s="232">
        <v>72.88</v>
      </c>
      <c r="G195" s="232">
        <v>266522.15999999997</v>
      </c>
      <c r="H195" s="228"/>
    </row>
    <row r="196" spans="1:8" ht="24" customHeight="1">
      <c r="A196" s="227">
        <v>31</v>
      </c>
      <c r="B196" s="270" t="s">
        <v>164</v>
      </c>
      <c r="C196" s="270"/>
      <c r="D196" s="229" t="s">
        <v>124</v>
      </c>
      <c r="E196" s="230">
        <v>365.68</v>
      </c>
      <c r="F196" s="232">
        <v>6876.42</v>
      </c>
      <c r="G196" s="232">
        <v>2514569.27</v>
      </c>
      <c r="H196" s="228"/>
    </row>
    <row r="197" spans="1:8" ht="24" customHeight="1">
      <c r="A197" s="227">
        <v>32</v>
      </c>
      <c r="B197" s="270" t="s">
        <v>245</v>
      </c>
      <c r="C197" s="270"/>
      <c r="D197" s="229" t="s">
        <v>104</v>
      </c>
      <c r="E197" s="230">
        <v>5</v>
      </c>
      <c r="F197" s="232">
        <v>658.47</v>
      </c>
      <c r="G197" s="232">
        <v>3292.35</v>
      </c>
      <c r="H197" s="228"/>
    </row>
    <row r="198" spans="1:8" ht="35.25" customHeight="1">
      <c r="A198" s="227">
        <v>33</v>
      </c>
      <c r="B198" s="270" t="s">
        <v>246</v>
      </c>
      <c r="C198" s="270"/>
      <c r="D198" s="229" t="s">
        <v>247</v>
      </c>
      <c r="E198" s="230">
        <v>150</v>
      </c>
      <c r="F198" s="232">
        <v>150</v>
      </c>
      <c r="G198" s="232">
        <v>22500</v>
      </c>
      <c r="H198" s="228"/>
    </row>
    <row r="199" spans="1:8" ht="35.25" customHeight="1">
      <c r="A199" s="227">
        <v>34</v>
      </c>
      <c r="B199" s="270" t="s">
        <v>248</v>
      </c>
      <c r="C199" s="270"/>
      <c r="D199" s="229" t="s">
        <v>122</v>
      </c>
      <c r="E199" s="230">
        <v>1217</v>
      </c>
      <c r="F199" s="232">
        <v>176.19</v>
      </c>
      <c r="G199" s="232">
        <v>214423.23</v>
      </c>
      <c r="H199" s="228"/>
    </row>
    <row r="200" spans="1:8" ht="24" customHeight="1">
      <c r="A200" s="227">
        <v>35</v>
      </c>
      <c r="B200" s="270" t="s">
        <v>249</v>
      </c>
      <c r="C200" s="270"/>
      <c r="D200" s="229" t="s">
        <v>104</v>
      </c>
      <c r="E200" s="230">
        <v>219.06</v>
      </c>
      <c r="F200" s="232">
        <v>301.29000000000002</v>
      </c>
      <c r="G200" s="232">
        <v>66000.59</v>
      </c>
      <c r="H200" s="228"/>
    </row>
    <row r="201" spans="1:8" ht="24" customHeight="1">
      <c r="A201" s="227">
        <v>36</v>
      </c>
      <c r="B201" s="270" t="s">
        <v>250</v>
      </c>
      <c r="C201" s="270"/>
      <c r="D201" s="229" t="s">
        <v>122</v>
      </c>
      <c r="E201" s="230">
        <v>1217</v>
      </c>
      <c r="F201" s="232">
        <v>67.239999999999995</v>
      </c>
      <c r="G201" s="232">
        <v>81831.08</v>
      </c>
      <c r="H201" s="228"/>
    </row>
    <row r="202" spans="1:8" ht="47.25" customHeight="1">
      <c r="A202" s="227">
        <v>37</v>
      </c>
      <c r="B202" s="270" t="s">
        <v>251</v>
      </c>
      <c r="C202" s="270"/>
      <c r="D202" s="229" t="s">
        <v>104</v>
      </c>
      <c r="E202" s="230">
        <v>91</v>
      </c>
      <c r="F202" s="232">
        <v>655.52</v>
      </c>
      <c r="G202" s="232">
        <v>59652.32</v>
      </c>
      <c r="H202" s="228"/>
    </row>
    <row r="203" spans="1:8" ht="24" customHeight="1">
      <c r="A203" s="227">
        <v>38</v>
      </c>
      <c r="B203" s="270" t="s">
        <v>252</v>
      </c>
      <c r="C203" s="270"/>
      <c r="D203" s="229" t="s">
        <v>166</v>
      </c>
      <c r="E203" s="230">
        <v>46</v>
      </c>
      <c r="F203" s="232">
        <v>3394.27</v>
      </c>
      <c r="G203" s="232">
        <v>156136.42000000001</v>
      </c>
      <c r="H203" s="228"/>
    </row>
    <row r="204" spans="1:8" ht="24" customHeight="1">
      <c r="A204" s="227">
        <v>39</v>
      </c>
      <c r="B204" s="270" t="s">
        <v>253</v>
      </c>
      <c r="C204" s="270"/>
      <c r="D204" s="229" t="s">
        <v>166</v>
      </c>
      <c r="E204" s="230">
        <v>25</v>
      </c>
      <c r="F204" s="232">
        <v>854.3</v>
      </c>
      <c r="G204" s="232">
        <v>21357.5</v>
      </c>
      <c r="H204" s="228"/>
    </row>
    <row r="205" spans="1:8" ht="24" customHeight="1">
      <c r="A205" s="227">
        <v>40</v>
      </c>
      <c r="B205" s="270" t="s">
        <v>254</v>
      </c>
      <c r="C205" s="270"/>
      <c r="D205" s="229" t="s">
        <v>166</v>
      </c>
      <c r="E205" s="230">
        <v>17</v>
      </c>
      <c r="F205" s="232">
        <v>322.38</v>
      </c>
      <c r="G205" s="232">
        <v>5480.46</v>
      </c>
      <c r="H205" s="228"/>
    </row>
    <row r="206" spans="1:8" ht="24" customHeight="1">
      <c r="A206" s="227">
        <v>41</v>
      </c>
      <c r="B206" s="270" t="s">
        <v>185</v>
      </c>
      <c r="C206" s="270"/>
      <c r="D206" s="229" t="s">
        <v>122</v>
      </c>
      <c r="E206" s="230">
        <v>3379</v>
      </c>
      <c r="F206" s="232">
        <v>11.28</v>
      </c>
      <c r="G206" s="232">
        <v>38115.120000000003</v>
      </c>
      <c r="H206" s="228"/>
    </row>
    <row r="207" spans="1:8" ht="24" customHeight="1">
      <c r="A207" s="227">
        <v>42</v>
      </c>
      <c r="B207" s="270" t="s">
        <v>255</v>
      </c>
      <c r="C207" s="270"/>
      <c r="D207" s="229" t="s">
        <v>166</v>
      </c>
      <c r="E207" s="230">
        <v>443</v>
      </c>
      <c r="F207" s="232">
        <v>248.48</v>
      </c>
      <c r="G207" s="232">
        <v>110076.64</v>
      </c>
      <c r="H207" s="228"/>
    </row>
    <row r="208" spans="1:8" ht="24" customHeight="1">
      <c r="A208" s="227">
        <v>43</v>
      </c>
      <c r="B208" s="270" t="s">
        <v>256</v>
      </c>
      <c r="C208" s="270"/>
      <c r="D208" s="229" t="s">
        <v>122</v>
      </c>
      <c r="E208" s="230">
        <v>351</v>
      </c>
      <c r="F208" s="232">
        <v>5000</v>
      </c>
      <c r="G208" s="232">
        <v>1755000</v>
      </c>
      <c r="H208" s="228"/>
    </row>
    <row r="209" spans="1:8" ht="24" customHeight="1">
      <c r="A209" s="227">
        <v>44</v>
      </c>
      <c r="B209" s="270" t="s">
        <v>257</v>
      </c>
      <c r="C209" s="270"/>
      <c r="D209" s="229" t="s">
        <v>122</v>
      </c>
      <c r="E209" s="230">
        <v>421.3</v>
      </c>
      <c r="F209" s="232">
        <v>3300</v>
      </c>
      <c r="G209" s="232">
        <v>1390290</v>
      </c>
      <c r="H209" s="228"/>
    </row>
    <row r="210" spans="1:8" ht="24" customHeight="1">
      <c r="A210" s="271" t="s">
        <v>28</v>
      </c>
      <c r="B210" s="271"/>
      <c r="C210" s="271"/>
      <c r="D210" s="271"/>
      <c r="E210" s="271"/>
      <c r="F210" s="271"/>
      <c r="G210" s="271"/>
      <c r="H210" s="271"/>
    </row>
    <row r="211" spans="1:8" ht="34.5" customHeight="1">
      <c r="A211" s="267" t="s">
        <v>28</v>
      </c>
      <c r="B211" s="267"/>
      <c r="C211" s="267"/>
      <c r="D211" s="267"/>
      <c r="E211" s="267"/>
      <c r="F211" s="267"/>
      <c r="G211" s="267"/>
      <c r="H211" s="267"/>
    </row>
    <row r="212" spans="1:8" ht="34.5" customHeight="1">
      <c r="A212" s="267" t="s">
        <v>98</v>
      </c>
      <c r="B212" s="267"/>
      <c r="C212" s="267"/>
      <c r="D212" s="267"/>
      <c r="E212" s="267"/>
      <c r="F212" s="267"/>
      <c r="G212" s="267"/>
      <c r="H212" s="267"/>
    </row>
    <row r="213" spans="1:8" ht="26.25" customHeight="1">
      <c r="A213" s="268" t="s">
        <v>30</v>
      </c>
      <c r="B213" s="268"/>
      <c r="C213" s="268" t="s">
        <v>31</v>
      </c>
      <c r="D213" s="268"/>
      <c r="E213" s="268"/>
      <c r="F213" s="268"/>
      <c r="G213" s="268"/>
      <c r="H213" s="268"/>
    </row>
    <row r="214" spans="1:8" ht="25.5" customHeight="1">
      <c r="A214" s="226" t="s">
        <v>2</v>
      </c>
      <c r="B214" s="269" t="s">
        <v>32</v>
      </c>
      <c r="C214" s="269"/>
      <c r="D214" s="226" t="s">
        <v>99</v>
      </c>
      <c r="E214" s="226" t="s">
        <v>100</v>
      </c>
      <c r="F214" s="226" t="s">
        <v>101</v>
      </c>
      <c r="G214" s="226" t="s">
        <v>36</v>
      </c>
      <c r="H214" s="226" t="s">
        <v>5</v>
      </c>
    </row>
    <row r="215" spans="1:8" ht="24" customHeight="1">
      <c r="A215" s="227">
        <v>45</v>
      </c>
      <c r="B215" s="270" t="s">
        <v>188</v>
      </c>
      <c r="C215" s="270"/>
      <c r="D215" s="229" t="s">
        <v>122</v>
      </c>
      <c r="E215" s="230">
        <v>3230</v>
      </c>
      <c r="F215" s="232">
        <v>32.82</v>
      </c>
      <c r="G215" s="232">
        <v>106008.6</v>
      </c>
      <c r="H215" s="228"/>
    </row>
    <row r="216" spans="1:8" ht="24" customHeight="1">
      <c r="A216" s="227">
        <v>46</v>
      </c>
      <c r="B216" s="270" t="s">
        <v>258</v>
      </c>
      <c r="C216" s="270"/>
      <c r="D216" s="229" t="s">
        <v>166</v>
      </c>
      <c r="E216" s="230">
        <v>246</v>
      </c>
      <c r="F216" s="232">
        <v>500</v>
      </c>
      <c r="G216" s="232">
        <v>123000</v>
      </c>
      <c r="H216" s="228"/>
    </row>
    <row r="217" spans="1:8" ht="24" customHeight="1">
      <c r="A217" s="227">
        <v>47</v>
      </c>
      <c r="B217" s="270" t="s">
        <v>259</v>
      </c>
      <c r="C217" s="270"/>
      <c r="D217" s="229" t="s">
        <v>166</v>
      </c>
      <c r="E217" s="230">
        <v>126</v>
      </c>
      <c r="F217" s="232">
        <v>713.77</v>
      </c>
      <c r="G217" s="232">
        <v>89935.02</v>
      </c>
      <c r="H217" s="228"/>
    </row>
    <row r="218" spans="1:8" ht="35.25" customHeight="1">
      <c r="A218" s="227">
        <v>48</v>
      </c>
      <c r="B218" s="270" t="s">
        <v>260</v>
      </c>
      <c r="C218" s="270"/>
      <c r="D218" s="229" t="s">
        <v>122</v>
      </c>
      <c r="E218" s="230">
        <v>53</v>
      </c>
      <c r="F218" s="232">
        <v>17.899999999999999</v>
      </c>
      <c r="G218" s="232">
        <v>948.7</v>
      </c>
      <c r="H218" s="228"/>
    </row>
    <row r="219" spans="1:8" ht="24" customHeight="1">
      <c r="A219" s="227">
        <v>49</v>
      </c>
      <c r="B219" s="270" t="s">
        <v>261</v>
      </c>
      <c r="C219" s="270"/>
      <c r="D219" s="229" t="s">
        <v>122</v>
      </c>
      <c r="E219" s="230">
        <v>44</v>
      </c>
      <c r="F219" s="232">
        <v>156.99</v>
      </c>
      <c r="G219" s="232">
        <v>6907.56</v>
      </c>
      <c r="H219" s="228"/>
    </row>
    <row r="220" spans="1:8" ht="24" customHeight="1">
      <c r="A220" s="227">
        <v>50</v>
      </c>
      <c r="B220" s="270" t="s">
        <v>262</v>
      </c>
      <c r="C220" s="270"/>
      <c r="D220" s="229" t="s">
        <v>122</v>
      </c>
      <c r="E220" s="230">
        <v>3</v>
      </c>
      <c r="F220" s="232">
        <v>48995.02</v>
      </c>
      <c r="G220" s="232">
        <v>146985.06</v>
      </c>
      <c r="H220" s="228"/>
    </row>
    <row r="221" spans="1:8" ht="24" customHeight="1">
      <c r="A221" s="227">
        <v>51</v>
      </c>
      <c r="B221" s="270" t="s">
        <v>263</v>
      </c>
      <c r="C221" s="270"/>
      <c r="D221" s="229" t="s">
        <v>166</v>
      </c>
      <c r="E221" s="230">
        <v>126</v>
      </c>
      <c r="F221" s="232">
        <v>201.34</v>
      </c>
      <c r="G221" s="232">
        <v>25368.84</v>
      </c>
      <c r="H221" s="228"/>
    </row>
    <row r="222" spans="1:8" ht="24" customHeight="1">
      <c r="A222" s="227">
        <v>52</v>
      </c>
      <c r="B222" s="270" t="s">
        <v>264</v>
      </c>
      <c r="C222" s="270"/>
      <c r="D222" s="229" t="s">
        <v>124</v>
      </c>
      <c r="E222" s="230">
        <v>1</v>
      </c>
      <c r="F222" s="232">
        <v>8500</v>
      </c>
      <c r="G222" s="232">
        <v>8500</v>
      </c>
      <c r="H222" s="228"/>
    </row>
    <row r="223" spans="1:8" ht="24" customHeight="1">
      <c r="A223" s="227">
        <v>53</v>
      </c>
      <c r="B223" s="270" t="s">
        <v>265</v>
      </c>
      <c r="C223" s="270"/>
      <c r="D223" s="229" t="s">
        <v>191</v>
      </c>
      <c r="E223" s="230">
        <v>55</v>
      </c>
      <c r="F223" s="232">
        <v>50</v>
      </c>
      <c r="G223" s="232">
        <v>2750</v>
      </c>
      <c r="H223" s="228"/>
    </row>
    <row r="224" spans="1:8" ht="24" customHeight="1">
      <c r="A224" s="227">
        <v>54</v>
      </c>
      <c r="B224" s="270" t="s">
        <v>266</v>
      </c>
      <c r="C224" s="270"/>
      <c r="D224" s="229" t="s">
        <v>191</v>
      </c>
      <c r="E224" s="230">
        <v>55</v>
      </c>
      <c r="F224" s="232">
        <v>65.91</v>
      </c>
      <c r="G224" s="232">
        <v>3625.05</v>
      </c>
      <c r="H224" s="228"/>
    </row>
    <row r="225" spans="1:8" ht="24" customHeight="1">
      <c r="A225" s="227">
        <v>55</v>
      </c>
      <c r="B225" s="270" t="s">
        <v>267</v>
      </c>
      <c r="C225" s="270"/>
      <c r="D225" s="229" t="s">
        <v>124</v>
      </c>
      <c r="E225" s="230">
        <v>1</v>
      </c>
      <c r="F225" s="232">
        <v>12000</v>
      </c>
      <c r="G225" s="232">
        <v>12000</v>
      </c>
      <c r="H225" s="228"/>
    </row>
    <row r="226" spans="1:8" ht="24" customHeight="1">
      <c r="A226" s="227">
        <v>56</v>
      </c>
      <c r="B226" s="270" t="s">
        <v>268</v>
      </c>
      <c r="C226" s="270"/>
      <c r="D226" s="229" t="s">
        <v>122</v>
      </c>
      <c r="E226" s="230">
        <v>18</v>
      </c>
      <c r="F226" s="232">
        <v>15.91</v>
      </c>
      <c r="G226" s="232">
        <v>286.38</v>
      </c>
      <c r="H226" s="228"/>
    </row>
    <row r="227" spans="1:8" ht="70.5" customHeight="1">
      <c r="A227" s="227">
        <v>57</v>
      </c>
      <c r="B227" s="270" t="s">
        <v>269</v>
      </c>
      <c r="C227" s="270"/>
      <c r="D227" s="229" t="s">
        <v>122</v>
      </c>
      <c r="E227" s="230">
        <v>270</v>
      </c>
      <c r="F227" s="232">
        <v>31.05</v>
      </c>
      <c r="G227" s="232">
        <v>8383.5</v>
      </c>
      <c r="H227" s="228"/>
    </row>
    <row r="228" spans="1:8" ht="24" customHeight="1">
      <c r="A228" s="227">
        <v>58</v>
      </c>
      <c r="B228" s="270" t="s">
        <v>270</v>
      </c>
      <c r="C228" s="270"/>
      <c r="D228" s="229" t="s">
        <v>124</v>
      </c>
      <c r="E228" s="230">
        <v>1</v>
      </c>
      <c r="F228" s="232">
        <v>12000</v>
      </c>
      <c r="G228" s="232">
        <v>12000</v>
      </c>
      <c r="H228" s="228"/>
    </row>
    <row r="229" spans="1:8" ht="47.25" customHeight="1">
      <c r="A229" s="227">
        <v>59</v>
      </c>
      <c r="B229" s="270" t="s">
        <v>206</v>
      </c>
      <c r="C229" s="270"/>
      <c r="D229" s="229" t="s">
        <v>104</v>
      </c>
      <c r="E229" s="230">
        <v>57</v>
      </c>
      <c r="F229" s="232">
        <v>656.15</v>
      </c>
      <c r="G229" s="232">
        <v>37400.550000000003</v>
      </c>
      <c r="H229" s="228"/>
    </row>
    <row r="230" spans="1:8" ht="24" customHeight="1">
      <c r="A230" s="227">
        <v>60</v>
      </c>
      <c r="B230" s="270" t="s">
        <v>207</v>
      </c>
      <c r="C230" s="270"/>
      <c r="D230" s="229" t="s">
        <v>122</v>
      </c>
      <c r="E230" s="230">
        <v>17</v>
      </c>
      <c r="F230" s="232">
        <v>9.84</v>
      </c>
      <c r="G230" s="232">
        <v>167.28</v>
      </c>
      <c r="H230" s="228"/>
    </row>
    <row r="231" spans="1:8" ht="24" customHeight="1">
      <c r="A231" s="227">
        <v>61</v>
      </c>
      <c r="B231" s="270" t="s">
        <v>208</v>
      </c>
      <c r="C231" s="270"/>
      <c r="D231" s="229" t="s">
        <v>122</v>
      </c>
      <c r="E231" s="230">
        <v>2577</v>
      </c>
      <c r="F231" s="232">
        <v>21.87</v>
      </c>
      <c r="G231" s="232">
        <v>56358.99</v>
      </c>
      <c r="H231" s="228"/>
    </row>
    <row r="232" spans="1:8" ht="24" customHeight="1">
      <c r="A232" s="227" t="s">
        <v>28</v>
      </c>
      <c r="B232" s="270" t="s">
        <v>44</v>
      </c>
      <c r="C232" s="270"/>
      <c r="D232" s="229" t="s">
        <v>28</v>
      </c>
      <c r="E232" s="230" t="s">
        <v>28</v>
      </c>
      <c r="F232" s="232" t="s">
        <v>28</v>
      </c>
      <c r="G232" s="232">
        <v>8885098.2400000002</v>
      </c>
      <c r="H232" s="228"/>
    </row>
    <row r="233" spans="1:8" ht="24" customHeight="1">
      <c r="A233" s="227" t="s">
        <v>28</v>
      </c>
      <c r="B233" s="270" t="s">
        <v>271</v>
      </c>
      <c r="C233" s="270"/>
      <c r="D233" s="229" t="s">
        <v>28</v>
      </c>
      <c r="E233" s="230" t="s">
        <v>28</v>
      </c>
      <c r="F233" s="232" t="s">
        <v>28</v>
      </c>
      <c r="G233" s="232">
        <v>3251746.01</v>
      </c>
      <c r="H233" s="228"/>
    </row>
    <row r="234" spans="1:8" ht="35.25" customHeight="1">
      <c r="A234" s="227">
        <v>1</v>
      </c>
      <c r="B234" s="270" t="s">
        <v>272</v>
      </c>
      <c r="C234" s="270"/>
      <c r="D234" s="229" t="s">
        <v>104</v>
      </c>
      <c r="E234" s="230">
        <v>2892</v>
      </c>
      <c r="F234" s="232">
        <v>18.239999999999998</v>
      </c>
      <c r="G234" s="232">
        <v>52750.080000000002</v>
      </c>
      <c r="H234" s="228"/>
    </row>
    <row r="235" spans="1:8" ht="24" customHeight="1">
      <c r="A235" s="271" t="s">
        <v>28</v>
      </c>
      <c r="B235" s="271"/>
      <c r="C235" s="271"/>
      <c r="D235" s="271"/>
      <c r="E235" s="271"/>
      <c r="F235" s="271"/>
      <c r="G235" s="271"/>
      <c r="H235" s="271"/>
    </row>
    <row r="236" spans="1:8" ht="34.5" customHeight="1">
      <c r="A236" s="267" t="s">
        <v>28</v>
      </c>
      <c r="B236" s="267"/>
      <c r="C236" s="267"/>
      <c r="D236" s="267"/>
      <c r="E236" s="267"/>
      <c r="F236" s="267"/>
      <c r="G236" s="267"/>
      <c r="H236" s="267"/>
    </row>
    <row r="237" spans="1:8" ht="34.5" customHeight="1">
      <c r="A237" s="267" t="s">
        <v>98</v>
      </c>
      <c r="B237" s="267"/>
      <c r="C237" s="267"/>
      <c r="D237" s="267"/>
      <c r="E237" s="267"/>
      <c r="F237" s="267"/>
      <c r="G237" s="267"/>
      <c r="H237" s="267"/>
    </row>
    <row r="238" spans="1:8" ht="26.25" customHeight="1">
      <c r="A238" s="268" t="s">
        <v>30</v>
      </c>
      <c r="B238" s="268"/>
      <c r="C238" s="268" t="s">
        <v>31</v>
      </c>
      <c r="D238" s="268"/>
      <c r="E238" s="268"/>
      <c r="F238" s="268"/>
      <c r="G238" s="268"/>
      <c r="H238" s="268"/>
    </row>
    <row r="239" spans="1:8" ht="25.5" customHeight="1">
      <c r="A239" s="226" t="s">
        <v>2</v>
      </c>
      <c r="B239" s="269" t="s">
        <v>32</v>
      </c>
      <c r="C239" s="269"/>
      <c r="D239" s="226" t="s">
        <v>99</v>
      </c>
      <c r="E239" s="226" t="s">
        <v>100</v>
      </c>
      <c r="F239" s="226" t="s">
        <v>101</v>
      </c>
      <c r="G239" s="226" t="s">
        <v>36</v>
      </c>
      <c r="H239" s="226" t="s">
        <v>5</v>
      </c>
    </row>
    <row r="240" spans="1:8" ht="81.75" customHeight="1">
      <c r="A240" s="227">
        <v>2</v>
      </c>
      <c r="B240" s="270" t="s">
        <v>273</v>
      </c>
      <c r="C240" s="270"/>
      <c r="D240" s="229" t="s">
        <v>104</v>
      </c>
      <c r="E240" s="230">
        <v>26025</v>
      </c>
      <c r="F240" s="232">
        <v>91.12</v>
      </c>
      <c r="G240" s="232">
        <v>2371398</v>
      </c>
      <c r="H240" s="228"/>
    </row>
    <row r="241" spans="1:8" ht="47.25" customHeight="1">
      <c r="A241" s="227">
        <v>3</v>
      </c>
      <c r="B241" s="270" t="s">
        <v>274</v>
      </c>
      <c r="C241" s="270"/>
      <c r="D241" s="229" t="s">
        <v>104</v>
      </c>
      <c r="E241" s="230">
        <v>178</v>
      </c>
      <c r="F241" s="232">
        <v>110.1</v>
      </c>
      <c r="G241" s="232">
        <v>19597.8</v>
      </c>
      <c r="H241" s="228"/>
    </row>
    <row r="242" spans="1:8" ht="47.25" customHeight="1">
      <c r="A242" s="227">
        <v>4</v>
      </c>
      <c r="B242" s="270" t="s">
        <v>275</v>
      </c>
      <c r="C242" s="270"/>
      <c r="D242" s="229" t="s">
        <v>104</v>
      </c>
      <c r="E242" s="230">
        <v>649</v>
      </c>
      <c r="F242" s="232">
        <v>144.33000000000001</v>
      </c>
      <c r="G242" s="232">
        <v>93670.17</v>
      </c>
      <c r="H242" s="228"/>
    </row>
    <row r="243" spans="1:8" ht="24" customHeight="1">
      <c r="A243" s="227">
        <v>5</v>
      </c>
      <c r="B243" s="270" t="s">
        <v>276</v>
      </c>
      <c r="C243" s="270"/>
      <c r="D243" s="229" t="s">
        <v>104</v>
      </c>
      <c r="E243" s="230">
        <v>9346</v>
      </c>
      <c r="F243" s="232">
        <v>7.8</v>
      </c>
      <c r="G243" s="232">
        <v>72898.8</v>
      </c>
      <c r="H243" s="228"/>
    </row>
    <row r="244" spans="1:8" ht="47.25" customHeight="1">
      <c r="A244" s="227">
        <v>6</v>
      </c>
      <c r="B244" s="270" t="s">
        <v>277</v>
      </c>
      <c r="C244" s="270"/>
      <c r="D244" s="229" t="s">
        <v>104</v>
      </c>
      <c r="E244" s="230">
        <v>4</v>
      </c>
      <c r="F244" s="232">
        <v>676.03</v>
      </c>
      <c r="G244" s="232">
        <v>2704.12</v>
      </c>
      <c r="H244" s="228"/>
    </row>
    <row r="245" spans="1:8" ht="47.25" customHeight="1">
      <c r="A245" s="227">
        <v>7</v>
      </c>
      <c r="B245" s="270" t="s">
        <v>278</v>
      </c>
      <c r="C245" s="270"/>
      <c r="D245" s="229" t="s">
        <v>104</v>
      </c>
      <c r="E245" s="230">
        <v>1</v>
      </c>
      <c r="F245" s="232">
        <v>741.28</v>
      </c>
      <c r="G245" s="232">
        <v>741.28</v>
      </c>
      <c r="H245" s="228"/>
    </row>
    <row r="246" spans="1:8" ht="70.5" customHeight="1">
      <c r="A246" s="227">
        <v>8</v>
      </c>
      <c r="B246" s="270" t="s">
        <v>279</v>
      </c>
      <c r="C246" s="270"/>
      <c r="D246" s="229" t="s">
        <v>104</v>
      </c>
      <c r="E246" s="230">
        <v>26</v>
      </c>
      <c r="F246" s="232">
        <v>613.01</v>
      </c>
      <c r="G246" s="232">
        <v>15938.26</v>
      </c>
      <c r="H246" s="228"/>
    </row>
    <row r="247" spans="1:8" ht="47.25" customHeight="1">
      <c r="A247" s="227">
        <v>9</v>
      </c>
      <c r="B247" s="270" t="s">
        <v>280</v>
      </c>
      <c r="C247" s="270"/>
      <c r="D247" s="229" t="s">
        <v>104</v>
      </c>
      <c r="E247" s="230">
        <v>12</v>
      </c>
      <c r="F247" s="232">
        <v>636.78</v>
      </c>
      <c r="G247" s="232">
        <v>7641.36</v>
      </c>
      <c r="H247" s="228"/>
    </row>
    <row r="248" spans="1:8" ht="35.25" customHeight="1">
      <c r="A248" s="227">
        <v>10</v>
      </c>
      <c r="B248" s="270" t="s">
        <v>160</v>
      </c>
      <c r="C248" s="270"/>
      <c r="D248" s="229" t="s">
        <v>104</v>
      </c>
      <c r="E248" s="230">
        <v>4</v>
      </c>
      <c r="F248" s="232">
        <v>610.95000000000005</v>
      </c>
      <c r="G248" s="232">
        <v>2443.8000000000002</v>
      </c>
      <c r="H248" s="228"/>
    </row>
    <row r="249" spans="1:8" ht="47.25" customHeight="1">
      <c r="A249" s="227">
        <v>11</v>
      </c>
      <c r="B249" s="270" t="s">
        <v>138</v>
      </c>
      <c r="C249" s="270"/>
      <c r="D249" s="229" t="s">
        <v>104</v>
      </c>
      <c r="E249" s="230">
        <v>3</v>
      </c>
      <c r="F249" s="232">
        <v>1071.2</v>
      </c>
      <c r="G249" s="232">
        <v>3213.6</v>
      </c>
      <c r="H249" s="228"/>
    </row>
    <row r="250" spans="1:8" ht="47.25" customHeight="1">
      <c r="A250" s="227">
        <v>12</v>
      </c>
      <c r="B250" s="270" t="s">
        <v>281</v>
      </c>
      <c r="C250" s="270"/>
      <c r="D250" s="229" t="s">
        <v>104</v>
      </c>
      <c r="E250" s="230">
        <v>91</v>
      </c>
      <c r="F250" s="232">
        <v>624.86</v>
      </c>
      <c r="G250" s="232">
        <v>56862.26</v>
      </c>
      <c r="H250" s="228"/>
    </row>
    <row r="251" spans="1:8" ht="70.5" customHeight="1">
      <c r="A251" s="227">
        <v>13</v>
      </c>
      <c r="B251" s="270" t="s">
        <v>282</v>
      </c>
      <c r="C251" s="270"/>
      <c r="D251" s="229" t="s">
        <v>104</v>
      </c>
      <c r="E251" s="230">
        <v>94</v>
      </c>
      <c r="F251" s="232">
        <v>681.24</v>
      </c>
      <c r="G251" s="232">
        <v>64036.56</v>
      </c>
      <c r="H251" s="228"/>
    </row>
    <row r="252" spans="1:8" ht="24" customHeight="1">
      <c r="A252" s="271" t="s">
        <v>28</v>
      </c>
      <c r="B252" s="271"/>
      <c r="C252" s="271"/>
      <c r="D252" s="271"/>
      <c r="E252" s="271"/>
      <c r="F252" s="271"/>
      <c r="G252" s="271"/>
      <c r="H252" s="271"/>
    </row>
    <row r="253" spans="1:8" ht="34.5" customHeight="1">
      <c r="A253" s="267" t="s">
        <v>28</v>
      </c>
      <c r="B253" s="267"/>
      <c r="C253" s="267"/>
      <c r="D253" s="267"/>
      <c r="E253" s="267"/>
      <c r="F253" s="267"/>
      <c r="G253" s="267"/>
      <c r="H253" s="267"/>
    </row>
    <row r="254" spans="1:8" ht="34.5" customHeight="1">
      <c r="A254" s="267" t="s">
        <v>98</v>
      </c>
      <c r="B254" s="267"/>
      <c r="C254" s="267"/>
      <c r="D254" s="267"/>
      <c r="E254" s="267"/>
      <c r="F254" s="267"/>
      <c r="G254" s="267"/>
      <c r="H254" s="267"/>
    </row>
    <row r="255" spans="1:8" ht="26.25" customHeight="1">
      <c r="A255" s="268" t="s">
        <v>30</v>
      </c>
      <c r="B255" s="268"/>
      <c r="C255" s="268" t="s">
        <v>31</v>
      </c>
      <c r="D255" s="268"/>
      <c r="E255" s="268"/>
      <c r="F255" s="268"/>
      <c r="G255" s="268"/>
      <c r="H255" s="268"/>
    </row>
    <row r="256" spans="1:8" ht="25.5" customHeight="1">
      <c r="A256" s="226" t="s">
        <v>2</v>
      </c>
      <c r="B256" s="269" t="s">
        <v>32</v>
      </c>
      <c r="C256" s="269"/>
      <c r="D256" s="226" t="s">
        <v>99</v>
      </c>
      <c r="E256" s="226" t="s">
        <v>100</v>
      </c>
      <c r="F256" s="226" t="s">
        <v>101</v>
      </c>
      <c r="G256" s="226" t="s">
        <v>36</v>
      </c>
      <c r="H256" s="226" t="s">
        <v>5</v>
      </c>
    </row>
    <row r="257" spans="1:8" ht="81.75" customHeight="1">
      <c r="A257" s="227">
        <v>14</v>
      </c>
      <c r="B257" s="270" t="s">
        <v>283</v>
      </c>
      <c r="C257" s="270"/>
      <c r="D257" s="229" t="s">
        <v>104</v>
      </c>
      <c r="E257" s="230">
        <v>211</v>
      </c>
      <c r="F257" s="232">
        <v>722.41</v>
      </c>
      <c r="G257" s="232">
        <v>152428.51</v>
      </c>
      <c r="H257" s="228"/>
    </row>
    <row r="258" spans="1:8" ht="35.25" customHeight="1">
      <c r="A258" s="227">
        <v>15</v>
      </c>
      <c r="B258" s="270" t="s">
        <v>284</v>
      </c>
      <c r="C258" s="270"/>
      <c r="D258" s="229" t="s">
        <v>104</v>
      </c>
      <c r="E258" s="230">
        <v>87</v>
      </c>
      <c r="F258" s="232">
        <v>599.99</v>
      </c>
      <c r="G258" s="232">
        <v>52199.13</v>
      </c>
      <c r="H258" s="228"/>
    </row>
    <row r="259" spans="1:8" ht="24" customHeight="1">
      <c r="A259" s="227">
        <v>16</v>
      </c>
      <c r="B259" s="270" t="s">
        <v>285</v>
      </c>
      <c r="C259" s="270"/>
      <c r="D259" s="229" t="s">
        <v>124</v>
      </c>
      <c r="E259" s="230">
        <v>21.09</v>
      </c>
      <c r="F259" s="232">
        <v>7103.42</v>
      </c>
      <c r="G259" s="232">
        <v>149811.13</v>
      </c>
      <c r="H259" s="228"/>
    </row>
    <row r="260" spans="1:8" ht="24" customHeight="1">
      <c r="A260" s="227">
        <v>17</v>
      </c>
      <c r="B260" s="270" t="s">
        <v>286</v>
      </c>
      <c r="C260" s="270"/>
      <c r="D260" s="229" t="s">
        <v>127</v>
      </c>
      <c r="E260" s="230">
        <v>83</v>
      </c>
      <c r="F260" s="232">
        <v>577.62</v>
      </c>
      <c r="G260" s="232">
        <v>47942.46</v>
      </c>
      <c r="H260" s="228"/>
    </row>
    <row r="261" spans="1:8" ht="24" customHeight="1">
      <c r="A261" s="227">
        <v>18</v>
      </c>
      <c r="B261" s="270" t="s">
        <v>164</v>
      </c>
      <c r="C261" s="270"/>
      <c r="D261" s="229" t="s">
        <v>124</v>
      </c>
      <c r="E261" s="230">
        <v>4.26</v>
      </c>
      <c r="F261" s="232">
        <v>6876.42</v>
      </c>
      <c r="G261" s="232">
        <v>29293.55</v>
      </c>
      <c r="H261" s="228"/>
    </row>
    <row r="262" spans="1:8" ht="24" customHeight="1">
      <c r="A262" s="227">
        <v>19</v>
      </c>
      <c r="B262" s="270" t="s">
        <v>244</v>
      </c>
      <c r="C262" s="270"/>
      <c r="D262" s="229" t="s">
        <v>122</v>
      </c>
      <c r="E262" s="230">
        <v>353</v>
      </c>
      <c r="F262" s="232">
        <v>72.88</v>
      </c>
      <c r="G262" s="232">
        <v>25726.639999999999</v>
      </c>
      <c r="H262" s="228"/>
    </row>
    <row r="263" spans="1:8" ht="24" customHeight="1">
      <c r="A263" s="227">
        <v>20</v>
      </c>
      <c r="B263" s="270" t="s">
        <v>186</v>
      </c>
      <c r="C263" s="270"/>
      <c r="D263" s="229" t="s">
        <v>166</v>
      </c>
      <c r="E263" s="230">
        <v>17</v>
      </c>
      <c r="F263" s="232">
        <v>713.77</v>
      </c>
      <c r="G263" s="232">
        <v>12134.09</v>
      </c>
      <c r="H263" s="228"/>
    </row>
    <row r="264" spans="1:8" ht="24" customHeight="1">
      <c r="A264" s="227">
        <v>21</v>
      </c>
      <c r="B264" s="270" t="s">
        <v>258</v>
      </c>
      <c r="C264" s="270"/>
      <c r="D264" s="229" t="s">
        <v>166</v>
      </c>
      <c r="E264" s="230">
        <v>17</v>
      </c>
      <c r="F264" s="232">
        <v>500</v>
      </c>
      <c r="G264" s="232">
        <v>8500</v>
      </c>
      <c r="H264" s="228"/>
    </row>
    <row r="265" spans="1:8" ht="24" customHeight="1">
      <c r="A265" s="227">
        <v>22</v>
      </c>
      <c r="B265" s="270" t="s">
        <v>287</v>
      </c>
      <c r="C265" s="270"/>
      <c r="D265" s="229" t="s">
        <v>288</v>
      </c>
      <c r="E265" s="230">
        <v>1</v>
      </c>
      <c r="F265" s="232">
        <v>400</v>
      </c>
      <c r="G265" s="232">
        <v>400</v>
      </c>
      <c r="H265" s="228"/>
    </row>
    <row r="266" spans="1:8" ht="24" customHeight="1">
      <c r="A266" s="227">
        <v>23</v>
      </c>
      <c r="B266" s="270" t="s">
        <v>208</v>
      </c>
      <c r="C266" s="270"/>
      <c r="D266" s="229" t="s">
        <v>122</v>
      </c>
      <c r="E266" s="230">
        <v>259</v>
      </c>
      <c r="F266" s="232">
        <v>21.87</v>
      </c>
      <c r="G266" s="232">
        <v>5664.33</v>
      </c>
      <c r="H266" s="228"/>
    </row>
    <row r="267" spans="1:8" ht="24" customHeight="1">
      <c r="A267" s="227">
        <v>24</v>
      </c>
      <c r="B267" s="270" t="s">
        <v>289</v>
      </c>
      <c r="C267" s="270"/>
      <c r="D267" s="229" t="s">
        <v>122</v>
      </c>
      <c r="E267" s="230">
        <v>8</v>
      </c>
      <c r="F267" s="232">
        <v>13.51</v>
      </c>
      <c r="G267" s="232">
        <v>108.08</v>
      </c>
      <c r="H267" s="228"/>
    </row>
    <row r="268" spans="1:8" ht="24" customHeight="1">
      <c r="A268" s="227">
        <v>25</v>
      </c>
      <c r="B268" s="270" t="s">
        <v>261</v>
      </c>
      <c r="C268" s="270"/>
      <c r="D268" s="229" t="s">
        <v>122</v>
      </c>
      <c r="E268" s="230">
        <v>22</v>
      </c>
      <c r="F268" s="232">
        <v>156.99</v>
      </c>
      <c r="G268" s="232">
        <v>3453.78</v>
      </c>
      <c r="H268" s="228"/>
    </row>
    <row r="269" spans="1:8" ht="24" customHeight="1">
      <c r="A269" s="227">
        <v>26</v>
      </c>
      <c r="B269" s="270" t="s">
        <v>290</v>
      </c>
      <c r="C269" s="270"/>
      <c r="D269" s="229" t="s">
        <v>122</v>
      </c>
      <c r="E269" s="230">
        <v>3</v>
      </c>
      <c r="F269" s="232">
        <v>62.74</v>
      </c>
      <c r="G269" s="232">
        <v>188.22</v>
      </c>
      <c r="H269" s="228"/>
    </row>
    <row r="270" spans="1:8" ht="24" customHeight="1">
      <c r="A270" s="227" t="s">
        <v>28</v>
      </c>
      <c r="B270" s="270" t="s">
        <v>291</v>
      </c>
      <c r="C270" s="270"/>
      <c r="D270" s="229" t="s">
        <v>28</v>
      </c>
      <c r="E270" s="230" t="s">
        <v>28</v>
      </c>
      <c r="F270" s="232" t="s">
        <v>28</v>
      </c>
      <c r="G270" s="232">
        <v>5633352.2300000004</v>
      </c>
      <c r="H270" s="228"/>
    </row>
    <row r="271" spans="1:8" ht="47.25" customHeight="1">
      <c r="A271" s="227">
        <v>1</v>
      </c>
      <c r="B271" s="270" t="s">
        <v>292</v>
      </c>
      <c r="C271" s="270"/>
      <c r="D271" s="229" t="s">
        <v>104</v>
      </c>
      <c r="E271" s="230">
        <v>625</v>
      </c>
      <c r="F271" s="232">
        <v>632.6</v>
      </c>
      <c r="G271" s="232">
        <v>395375</v>
      </c>
      <c r="H271" s="228"/>
    </row>
    <row r="272" spans="1:8" ht="47.25" customHeight="1">
      <c r="A272" s="227">
        <v>2</v>
      </c>
      <c r="B272" s="270" t="s">
        <v>293</v>
      </c>
      <c r="C272" s="270"/>
      <c r="D272" s="229" t="s">
        <v>104</v>
      </c>
      <c r="E272" s="230">
        <v>3918</v>
      </c>
      <c r="F272" s="232">
        <v>616.89</v>
      </c>
      <c r="G272" s="232">
        <v>2416975.02</v>
      </c>
      <c r="H272" s="228"/>
    </row>
    <row r="273" spans="1:8" ht="70.5" customHeight="1">
      <c r="A273" s="227">
        <v>3</v>
      </c>
      <c r="B273" s="270" t="s">
        <v>2250</v>
      </c>
      <c r="C273" s="270"/>
      <c r="D273" s="229" t="s">
        <v>104</v>
      </c>
      <c r="E273" s="230">
        <v>673</v>
      </c>
      <c r="F273" s="232">
        <v>561.16</v>
      </c>
      <c r="G273" s="232">
        <v>377660.68</v>
      </c>
      <c r="H273" s="228"/>
    </row>
    <row r="274" spans="1:8" ht="24" customHeight="1">
      <c r="A274" s="271" t="s">
        <v>28</v>
      </c>
      <c r="B274" s="271"/>
      <c r="C274" s="271"/>
      <c r="D274" s="271"/>
      <c r="E274" s="271"/>
      <c r="F274" s="271"/>
      <c r="G274" s="271"/>
      <c r="H274" s="271"/>
    </row>
    <row r="275" spans="1:8" ht="34.5" customHeight="1">
      <c r="A275" s="267" t="s">
        <v>28</v>
      </c>
      <c r="B275" s="267"/>
      <c r="C275" s="267"/>
      <c r="D275" s="267"/>
      <c r="E275" s="267"/>
      <c r="F275" s="267"/>
      <c r="G275" s="267"/>
      <c r="H275" s="267"/>
    </row>
    <row r="276" spans="1:8" ht="34.5" customHeight="1">
      <c r="A276" s="267" t="s">
        <v>98</v>
      </c>
      <c r="B276" s="267"/>
      <c r="C276" s="267"/>
      <c r="D276" s="267"/>
      <c r="E276" s="267"/>
      <c r="F276" s="267"/>
      <c r="G276" s="267"/>
      <c r="H276" s="267"/>
    </row>
    <row r="277" spans="1:8" ht="26.25" customHeight="1">
      <c r="A277" s="268" t="s">
        <v>30</v>
      </c>
      <c r="B277" s="268"/>
      <c r="C277" s="268" t="s">
        <v>31</v>
      </c>
      <c r="D277" s="268"/>
      <c r="E277" s="268"/>
      <c r="F277" s="268"/>
      <c r="G277" s="268"/>
      <c r="H277" s="268"/>
    </row>
    <row r="278" spans="1:8" ht="25.5" customHeight="1">
      <c r="A278" s="226" t="s">
        <v>2</v>
      </c>
      <c r="B278" s="269" t="s">
        <v>32</v>
      </c>
      <c r="C278" s="269"/>
      <c r="D278" s="226" t="s">
        <v>99</v>
      </c>
      <c r="E278" s="226" t="s">
        <v>100</v>
      </c>
      <c r="F278" s="226" t="s">
        <v>101</v>
      </c>
      <c r="G278" s="226" t="s">
        <v>36</v>
      </c>
      <c r="H278" s="226" t="s">
        <v>5</v>
      </c>
    </row>
    <row r="279" spans="1:8" ht="81.75" customHeight="1">
      <c r="A279" s="227">
        <v>4</v>
      </c>
      <c r="B279" s="270" t="s">
        <v>294</v>
      </c>
      <c r="C279" s="270"/>
      <c r="D279" s="229" t="s">
        <v>104</v>
      </c>
      <c r="E279" s="230">
        <v>147</v>
      </c>
      <c r="F279" s="232">
        <v>635.11</v>
      </c>
      <c r="G279" s="232">
        <v>93361.17</v>
      </c>
      <c r="H279" s="228"/>
    </row>
    <row r="280" spans="1:8" ht="47.25" customHeight="1">
      <c r="A280" s="227">
        <v>5</v>
      </c>
      <c r="B280" s="270" t="s">
        <v>295</v>
      </c>
      <c r="C280" s="270"/>
      <c r="D280" s="229" t="s">
        <v>104</v>
      </c>
      <c r="E280" s="230">
        <v>413</v>
      </c>
      <c r="F280" s="232">
        <v>628.80999999999995</v>
      </c>
      <c r="G280" s="232">
        <v>259698.53</v>
      </c>
      <c r="H280" s="228"/>
    </row>
    <row r="281" spans="1:8" ht="70.5" customHeight="1">
      <c r="A281" s="227">
        <v>6</v>
      </c>
      <c r="B281" s="270" t="s">
        <v>296</v>
      </c>
      <c r="C281" s="270"/>
      <c r="D281" s="229" t="s">
        <v>104</v>
      </c>
      <c r="E281" s="230">
        <v>194</v>
      </c>
      <c r="F281" s="232">
        <v>681.24</v>
      </c>
      <c r="G281" s="232">
        <v>132160.56</v>
      </c>
      <c r="H281" s="228"/>
    </row>
    <row r="282" spans="1:8" ht="81.75" customHeight="1">
      <c r="A282" s="227">
        <v>7</v>
      </c>
      <c r="B282" s="270" t="s">
        <v>283</v>
      </c>
      <c r="C282" s="270"/>
      <c r="D282" s="229" t="s">
        <v>104</v>
      </c>
      <c r="E282" s="230">
        <v>601</v>
      </c>
      <c r="F282" s="232">
        <v>722.41</v>
      </c>
      <c r="G282" s="232">
        <v>434168.41</v>
      </c>
      <c r="H282" s="228"/>
    </row>
    <row r="283" spans="1:8" ht="35.25" customHeight="1">
      <c r="A283" s="227">
        <v>8</v>
      </c>
      <c r="B283" s="270" t="s">
        <v>297</v>
      </c>
      <c r="C283" s="270"/>
      <c r="D283" s="229" t="s">
        <v>104</v>
      </c>
      <c r="E283" s="230">
        <v>46</v>
      </c>
      <c r="F283" s="232">
        <v>599.99</v>
      </c>
      <c r="G283" s="232">
        <v>27599.54</v>
      </c>
      <c r="H283" s="228"/>
    </row>
    <row r="284" spans="1:8" ht="35.25" customHeight="1">
      <c r="A284" s="227">
        <v>9</v>
      </c>
      <c r="B284" s="270" t="s">
        <v>298</v>
      </c>
      <c r="C284" s="270"/>
      <c r="D284" s="229" t="s">
        <v>104</v>
      </c>
      <c r="E284" s="230">
        <v>31</v>
      </c>
      <c r="F284" s="232">
        <v>843.11</v>
      </c>
      <c r="G284" s="232">
        <v>26136.41</v>
      </c>
      <c r="H284" s="228"/>
    </row>
    <row r="285" spans="1:8" ht="47.25" customHeight="1">
      <c r="A285" s="227">
        <v>10</v>
      </c>
      <c r="B285" s="270" t="s">
        <v>299</v>
      </c>
      <c r="C285" s="270"/>
      <c r="D285" s="229" t="s">
        <v>104</v>
      </c>
      <c r="E285" s="230">
        <v>2</v>
      </c>
      <c r="F285" s="232">
        <v>659.13</v>
      </c>
      <c r="G285" s="232">
        <v>1318.26</v>
      </c>
      <c r="H285" s="228"/>
    </row>
    <row r="286" spans="1:8" ht="47.25" customHeight="1">
      <c r="A286" s="227">
        <v>11</v>
      </c>
      <c r="B286" s="270" t="s">
        <v>300</v>
      </c>
      <c r="C286" s="270"/>
      <c r="D286" s="229" t="s">
        <v>104</v>
      </c>
      <c r="E286" s="230">
        <v>45</v>
      </c>
      <c r="F286" s="232">
        <v>624.86</v>
      </c>
      <c r="G286" s="232">
        <v>28118.7</v>
      </c>
      <c r="H286" s="228"/>
    </row>
    <row r="287" spans="1:8" ht="24" customHeight="1">
      <c r="A287" s="227">
        <v>12</v>
      </c>
      <c r="B287" s="270" t="s">
        <v>244</v>
      </c>
      <c r="C287" s="270"/>
      <c r="D287" s="229" t="s">
        <v>122</v>
      </c>
      <c r="E287" s="230">
        <v>1319</v>
      </c>
      <c r="F287" s="232">
        <v>72.88</v>
      </c>
      <c r="G287" s="232">
        <v>96128.72</v>
      </c>
      <c r="H287" s="228"/>
    </row>
    <row r="288" spans="1:8" ht="24" customHeight="1">
      <c r="A288" s="227">
        <v>13</v>
      </c>
      <c r="B288" s="270" t="s">
        <v>164</v>
      </c>
      <c r="C288" s="270"/>
      <c r="D288" s="229" t="s">
        <v>124</v>
      </c>
      <c r="E288" s="230">
        <v>53.51</v>
      </c>
      <c r="F288" s="232">
        <v>6876.42</v>
      </c>
      <c r="G288" s="232">
        <v>367957.23</v>
      </c>
      <c r="H288" s="228"/>
    </row>
    <row r="289" spans="1:8" ht="24" customHeight="1">
      <c r="A289" s="227">
        <v>14</v>
      </c>
      <c r="B289" s="270" t="s">
        <v>285</v>
      </c>
      <c r="C289" s="270"/>
      <c r="D289" s="229" t="s">
        <v>124</v>
      </c>
      <c r="E289" s="230">
        <v>60.1</v>
      </c>
      <c r="F289" s="232">
        <v>7103.42</v>
      </c>
      <c r="G289" s="232">
        <v>426915.54</v>
      </c>
      <c r="H289" s="228"/>
    </row>
    <row r="290" spans="1:8" ht="24" customHeight="1">
      <c r="A290" s="227">
        <v>15</v>
      </c>
      <c r="B290" s="270" t="s">
        <v>286</v>
      </c>
      <c r="C290" s="270"/>
      <c r="D290" s="229" t="s">
        <v>127</v>
      </c>
      <c r="E290" s="230">
        <v>54</v>
      </c>
      <c r="F290" s="232">
        <v>577.62</v>
      </c>
      <c r="G290" s="232">
        <v>31191.48</v>
      </c>
      <c r="H290" s="228"/>
    </row>
    <row r="291" spans="1:8" ht="24" customHeight="1">
      <c r="A291" s="227">
        <v>16</v>
      </c>
      <c r="B291" s="270" t="s">
        <v>161</v>
      </c>
      <c r="C291" s="270"/>
      <c r="D291" s="229" t="s">
        <v>127</v>
      </c>
      <c r="E291" s="230">
        <v>214</v>
      </c>
      <c r="F291" s="232">
        <v>82.64</v>
      </c>
      <c r="G291" s="232">
        <v>17684.96</v>
      </c>
      <c r="H291" s="228"/>
    </row>
    <row r="292" spans="1:8" ht="24" customHeight="1">
      <c r="A292" s="227">
        <v>17</v>
      </c>
      <c r="B292" s="270" t="s">
        <v>301</v>
      </c>
      <c r="C292" s="270"/>
      <c r="D292" s="229" t="s">
        <v>166</v>
      </c>
      <c r="E292" s="230">
        <v>10</v>
      </c>
      <c r="F292" s="232">
        <v>854.3</v>
      </c>
      <c r="G292" s="232">
        <v>8543</v>
      </c>
      <c r="H292" s="228"/>
    </row>
    <row r="293" spans="1:8" ht="24" customHeight="1">
      <c r="A293" s="227">
        <v>18</v>
      </c>
      <c r="B293" s="270" t="s">
        <v>302</v>
      </c>
      <c r="C293" s="270"/>
      <c r="D293" s="229" t="s">
        <v>166</v>
      </c>
      <c r="E293" s="230">
        <v>11</v>
      </c>
      <c r="F293" s="232">
        <v>209.01</v>
      </c>
      <c r="G293" s="232">
        <v>2299.11</v>
      </c>
      <c r="H293" s="228"/>
    </row>
    <row r="294" spans="1:8" ht="24" customHeight="1">
      <c r="A294" s="227">
        <v>19</v>
      </c>
      <c r="B294" s="270" t="s">
        <v>208</v>
      </c>
      <c r="C294" s="270"/>
      <c r="D294" s="229" t="s">
        <v>122</v>
      </c>
      <c r="E294" s="230">
        <v>3058</v>
      </c>
      <c r="F294" s="232">
        <v>21.87</v>
      </c>
      <c r="G294" s="232">
        <v>66878.460000000006</v>
      </c>
      <c r="H294" s="228"/>
    </row>
    <row r="295" spans="1:8" ht="24" customHeight="1">
      <c r="A295" s="271" t="s">
        <v>28</v>
      </c>
      <c r="B295" s="271"/>
      <c r="C295" s="271"/>
      <c r="D295" s="271"/>
      <c r="E295" s="271"/>
      <c r="F295" s="271"/>
      <c r="G295" s="271"/>
      <c r="H295" s="271"/>
    </row>
    <row r="296" spans="1:8" ht="34.5" customHeight="1">
      <c r="A296" s="267" t="s">
        <v>28</v>
      </c>
      <c r="B296" s="267"/>
      <c r="C296" s="267"/>
      <c r="D296" s="267"/>
      <c r="E296" s="267"/>
      <c r="F296" s="267"/>
      <c r="G296" s="267"/>
      <c r="H296" s="267"/>
    </row>
    <row r="297" spans="1:8" ht="34.5" customHeight="1">
      <c r="A297" s="267" t="s">
        <v>98</v>
      </c>
      <c r="B297" s="267"/>
      <c r="C297" s="267"/>
      <c r="D297" s="267"/>
      <c r="E297" s="267"/>
      <c r="F297" s="267"/>
      <c r="G297" s="267"/>
      <c r="H297" s="267"/>
    </row>
    <row r="298" spans="1:8" ht="26.25" customHeight="1">
      <c r="A298" s="268" t="s">
        <v>30</v>
      </c>
      <c r="B298" s="268"/>
      <c r="C298" s="268" t="s">
        <v>31</v>
      </c>
      <c r="D298" s="268"/>
      <c r="E298" s="268"/>
      <c r="F298" s="268"/>
      <c r="G298" s="268"/>
      <c r="H298" s="268"/>
    </row>
    <row r="299" spans="1:8" ht="25.5" customHeight="1">
      <c r="A299" s="226" t="s">
        <v>2</v>
      </c>
      <c r="B299" s="269" t="s">
        <v>32</v>
      </c>
      <c r="C299" s="269"/>
      <c r="D299" s="226" t="s">
        <v>99</v>
      </c>
      <c r="E299" s="226" t="s">
        <v>100</v>
      </c>
      <c r="F299" s="226" t="s">
        <v>101</v>
      </c>
      <c r="G299" s="226" t="s">
        <v>36</v>
      </c>
      <c r="H299" s="226" t="s">
        <v>5</v>
      </c>
    </row>
    <row r="300" spans="1:8" ht="24" customHeight="1">
      <c r="A300" s="227">
        <v>20</v>
      </c>
      <c r="B300" s="270" t="s">
        <v>189</v>
      </c>
      <c r="C300" s="270"/>
      <c r="D300" s="229" t="s">
        <v>104</v>
      </c>
      <c r="E300" s="230">
        <v>5217</v>
      </c>
      <c r="F300" s="232">
        <v>25</v>
      </c>
      <c r="G300" s="232">
        <v>130425</v>
      </c>
      <c r="H300" s="228"/>
    </row>
    <row r="301" spans="1:8" ht="24" customHeight="1">
      <c r="A301" s="227">
        <v>21</v>
      </c>
      <c r="B301" s="270" t="s">
        <v>303</v>
      </c>
      <c r="C301" s="270"/>
      <c r="D301" s="229" t="s">
        <v>166</v>
      </c>
      <c r="E301" s="230">
        <v>19</v>
      </c>
      <c r="F301" s="232">
        <v>29.31</v>
      </c>
      <c r="G301" s="232">
        <v>556.89</v>
      </c>
      <c r="H301" s="228"/>
    </row>
    <row r="302" spans="1:8" ht="24" customHeight="1">
      <c r="A302" s="227">
        <v>22</v>
      </c>
      <c r="B302" s="270" t="s">
        <v>304</v>
      </c>
      <c r="C302" s="270"/>
      <c r="D302" s="229" t="s">
        <v>166</v>
      </c>
      <c r="E302" s="230">
        <v>197</v>
      </c>
      <c r="F302" s="232">
        <v>1000</v>
      </c>
      <c r="G302" s="232">
        <v>197000</v>
      </c>
      <c r="H302" s="228"/>
    </row>
    <row r="303" spans="1:8" ht="47.25" customHeight="1">
      <c r="A303" s="227">
        <v>23</v>
      </c>
      <c r="B303" s="270" t="s">
        <v>305</v>
      </c>
      <c r="C303" s="270"/>
      <c r="D303" s="229" t="s">
        <v>104</v>
      </c>
      <c r="E303" s="230">
        <v>1</v>
      </c>
      <c r="F303" s="232">
        <v>1071.2</v>
      </c>
      <c r="G303" s="232">
        <v>1071.2</v>
      </c>
      <c r="H303" s="228"/>
    </row>
    <row r="304" spans="1:8" ht="24" customHeight="1">
      <c r="A304" s="227">
        <v>24</v>
      </c>
      <c r="B304" s="270" t="s">
        <v>261</v>
      </c>
      <c r="C304" s="270"/>
      <c r="D304" s="229" t="s">
        <v>122</v>
      </c>
      <c r="E304" s="230">
        <v>231</v>
      </c>
      <c r="F304" s="232">
        <v>156.99</v>
      </c>
      <c r="G304" s="232">
        <v>36264.69</v>
      </c>
      <c r="H304" s="228"/>
    </row>
    <row r="305" spans="1:8" ht="24" customHeight="1">
      <c r="A305" s="227">
        <v>25</v>
      </c>
      <c r="B305" s="270" t="s">
        <v>209</v>
      </c>
      <c r="C305" s="270"/>
      <c r="D305" s="229" t="s">
        <v>166</v>
      </c>
      <c r="E305" s="230">
        <v>1851</v>
      </c>
      <c r="F305" s="232">
        <v>17.47</v>
      </c>
      <c r="G305" s="232">
        <v>32336.97</v>
      </c>
      <c r="H305" s="228"/>
    </row>
    <row r="306" spans="1:8" ht="24" customHeight="1">
      <c r="A306" s="227">
        <v>26</v>
      </c>
      <c r="B306" s="270" t="s">
        <v>210</v>
      </c>
      <c r="C306" s="270"/>
      <c r="D306" s="229" t="s">
        <v>122</v>
      </c>
      <c r="E306" s="230">
        <v>239</v>
      </c>
      <c r="F306" s="232">
        <v>9.84</v>
      </c>
      <c r="G306" s="232">
        <v>2351.7600000000002</v>
      </c>
      <c r="H306" s="228"/>
    </row>
    <row r="307" spans="1:8" ht="24" customHeight="1">
      <c r="A307" s="227">
        <v>27</v>
      </c>
      <c r="B307" s="270" t="s">
        <v>211</v>
      </c>
      <c r="C307" s="270"/>
      <c r="D307" s="229" t="s">
        <v>104</v>
      </c>
      <c r="E307" s="230">
        <v>2</v>
      </c>
      <c r="F307" s="232">
        <v>319.32</v>
      </c>
      <c r="G307" s="232">
        <v>638.64</v>
      </c>
      <c r="H307" s="228"/>
    </row>
    <row r="308" spans="1:8" ht="24" customHeight="1">
      <c r="A308" s="227">
        <v>28</v>
      </c>
      <c r="B308" s="270" t="s">
        <v>212</v>
      </c>
      <c r="C308" s="270"/>
      <c r="D308" s="229" t="s">
        <v>104</v>
      </c>
      <c r="E308" s="230">
        <v>10</v>
      </c>
      <c r="F308" s="232">
        <v>282.8</v>
      </c>
      <c r="G308" s="232">
        <v>2828</v>
      </c>
      <c r="H308" s="228"/>
    </row>
    <row r="309" spans="1:8" ht="24" customHeight="1">
      <c r="A309" s="227">
        <v>29</v>
      </c>
      <c r="B309" s="270" t="s">
        <v>213</v>
      </c>
      <c r="C309" s="270"/>
      <c r="D309" s="229" t="s">
        <v>122</v>
      </c>
      <c r="E309" s="230">
        <v>436</v>
      </c>
      <c r="F309" s="232">
        <v>19.03</v>
      </c>
      <c r="G309" s="232">
        <v>8297.08</v>
      </c>
      <c r="H309" s="228"/>
    </row>
    <row r="310" spans="1:8" ht="47.25" customHeight="1">
      <c r="A310" s="227">
        <v>30</v>
      </c>
      <c r="B310" s="270" t="s">
        <v>306</v>
      </c>
      <c r="C310" s="270"/>
      <c r="D310" s="229" t="s">
        <v>104</v>
      </c>
      <c r="E310" s="230">
        <v>3</v>
      </c>
      <c r="F310" s="232">
        <v>768.26</v>
      </c>
      <c r="G310" s="232">
        <v>2304.7800000000002</v>
      </c>
      <c r="H310" s="228"/>
    </row>
    <row r="311" spans="1:8" ht="47.25" customHeight="1">
      <c r="A311" s="227">
        <v>31</v>
      </c>
      <c r="B311" s="270" t="s">
        <v>307</v>
      </c>
      <c r="C311" s="270"/>
      <c r="D311" s="229" t="s">
        <v>104</v>
      </c>
      <c r="E311" s="230">
        <v>0.42</v>
      </c>
      <c r="F311" s="232">
        <v>624.86</v>
      </c>
      <c r="G311" s="232">
        <v>262.44</v>
      </c>
      <c r="H311" s="228"/>
    </row>
    <row r="312" spans="1:8" ht="24" customHeight="1">
      <c r="A312" s="227">
        <v>32</v>
      </c>
      <c r="B312" s="270" t="s">
        <v>193</v>
      </c>
      <c r="C312" s="270"/>
      <c r="D312" s="229" t="s">
        <v>124</v>
      </c>
      <c r="E312" s="230">
        <v>0.157</v>
      </c>
      <c r="F312" s="232">
        <v>12000</v>
      </c>
      <c r="G312" s="232">
        <v>1884</v>
      </c>
      <c r="H312" s="228"/>
    </row>
    <row r="313" spans="1:8" ht="24" customHeight="1">
      <c r="A313" s="227">
        <v>33</v>
      </c>
      <c r="B313" s="270" t="s">
        <v>194</v>
      </c>
      <c r="C313" s="270"/>
      <c r="D313" s="229" t="s">
        <v>124</v>
      </c>
      <c r="E313" s="230">
        <v>0.57999999999999996</v>
      </c>
      <c r="F313" s="232">
        <v>12000</v>
      </c>
      <c r="G313" s="232">
        <v>6960</v>
      </c>
      <c r="H313" s="228"/>
    </row>
    <row r="314" spans="1:8" ht="24" customHeight="1">
      <c r="A314" s="227" t="s">
        <v>28</v>
      </c>
      <c r="B314" s="270" t="s">
        <v>46</v>
      </c>
      <c r="C314" s="270"/>
      <c r="D314" s="229" t="s">
        <v>28</v>
      </c>
      <c r="E314" s="235" t="s">
        <v>28</v>
      </c>
      <c r="F314" s="236" t="s">
        <v>28</v>
      </c>
      <c r="G314" s="236">
        <v>130507793.86</v>
      </c>
      <c r="H314" s="234"/>
    </row>
    <row r="315" spans="1:8" ht="24" customHeight="1">
      <c r="A315" s="227" t="s">
        <v>28</v>
      </c>
      <c r="B315" s="270" t="s">
        <v>308</v>
      </c>
      <c r="C315" s="270"/>
      <c r="D315" s="229" t="s">
        <v>28</v>
      </c>
      <c r="E315" s="235" t="s">
        <v>28</v>
      </c>
      <c r="F315" s="236" t="s">
        <v>28</v>
      </c>
      <c r="G315" s="236">
        <v>101397710</v>
      </c>
      <c r="H315" s="234" t="s">
        <v>309</v>
      </c>
    </row>
    <row r="316" spans="1:8" ht="24" customHeight="1">
      <c r="A316" s="227">
        <v>1</v>
      </c>
      <c r="B316" s="270" t="s">
        <v>310</v>
      </c>
      <c r="C316" s="270"/>
      <c r="D316" s="229" t="s">
        <v>311</v>
      </c>
      <c r="E316" s="235">
        <v>1</v>
      </c>
      <c r="F316" s="236">
        <v>3521052</v>
      </c>
      <c r="G316" s="236">
        <v>3521052</v>
      </c>
      <c r="H316" s="234" t="s">
        <v>309</v>
      </c>
    </row>
    <row r="317" spans="1:8" ht="24" customHeight="1">
      <c r="A317" s="227">
        <v>2</v>
      </c>
      <c r="B317" s="270" t="s">
        <v>312</v>
      </c>
      <c r="C317" s="270"/>
      <c r="D317" s="229" t="s">
        <v>311</v>
      </c>
      <c r="E317" s="235">
        <v>1</v>
      </c>
      <c r="F317" s="236">
        <v>19349242</v>
      </c>
      <c r="G317" s="236">
        <v>19349242</v>
      </c>
      <c r="H317" s="234" t="s">
        <v>309</v>
      </c>
    </row>
    <row r="318" spans="1:8" ht="24" customHeight="1">
      <c r="A318" s="227">
        <v>3</v>
      </c>
      <c r="B318" s="270" t="s">
        <v>313</v>
      </c>
      <c r="C318" s="270"/>
      <c r="D318" s="229" t="s">
        <v>311</v>
      </c>
      <c r="E318" s="235">
        <v>1</v>
      </c>
      <c r="F318" s="236">
        <v>852161</v>
      </c>
      <c r="G318" s="236">
        <v>852161</v>
      </c>
      <c r="H318" s="234" t="s">
        <v>309</v>
      </c>
    </row>
    <row r="319" spans="1:8" ht="24" customHeight="1">
      <c r="A319" s="227">
        <v>4</v>
      </c>
      <c r="B319" s="270" t="s">
        <v>314</v>
      </c>
      <c r="C319" s="270"/>
      <c r="D319" s="229" t="s">
        <v>311</v>
      </c>
      <c r="E319" s="235">
        <v>1</v>
      </c>
      <c r="F319" s="236">
        <v>43170990</v>
      </c>
      <c r="G319" s="236">
        <v>43170990</v>
      </c>
      <c r="H319" s="234" t="s">
        <v>309</v>
      </c>
    </row>
    <row r="320" spans="1:8" ht="24" customHeight="1">
      <c r="A320" s="227">
        <v>5</v>
      </c>
      <c r="B320" s="270" t="s">
        <v>315</v>
      </c>
      <c r="C320" s="270"/>
      <c r="D320" s="229" t="s">
        <v>311</v>
      </c>
      <c r="E320" s="235">
        <v>1</v>
      </c>
      <c r="F320" s="236">
        <v>34088129</v>
      </c>
      <c r="G320" s="236">
        <v>34088129</v>
      </c>
      <c r="H320" s="234" t="s">
        <v>309</v>
      </c>
    </row>
    <row r="321" spans="1:8" ht="24" customHeight="1">
      <c r="A321" s="227">
        <v>6</v>
      </c>
      <c r="B321" s="270" t="s">
        <v>316</v>
      </c>
      <c r="C321" s="270"/>
      <c r="D321" s="229" t="s">
        <v>311</v>
      </c>
      <c r="E321" s="235">
        <v>1</v>
      </c>
      <c r="F321" s="236">
        <v>416136</v>
      </c>
      <c r="G321" s="236">
        <v>416136</v>
      </c>
      <c r="H321" s="234" t="s">
        <v>309</v>
      </c>
    </row>
    <row r="322" spans="1:8" ht="24" customHeight="1">
      <c r="A322" s="227" t="s">
        <v>28</v>
      </c>
      <c r="B322" s="270" t="s">
        <v>317</v>
      </c>
      <c r="C322" s="270"/>
      <c r="D322" s="229" t="s">
        <v>28</v>
      </c>
      <c r="E322" s="230" t="s">
        <v>28</v>
      </c>
      <c r="F322" s="232" t="s">
        <v>28</v>
      </c>
      <c r="G322" s="232">
        <v>11068102</v>
      </c>
      <c r="H322" s="228"/>
    </row>
    <row r="323" spans="1:8" ht="24" customHeight="1">
      <c r="A323" s="271" t="s">
        <v>28</v>
      </c>
      <c r="B323" s="271"/>
      <c r="C323" s="271"/>
      <c r="D323" s="271"/>
      <c r="E323" s="271"/>
      <c r="F323" s="271"/>
      <c r="G323" s="271"/>
      <c r="H323" s="271"/>
    </row>
    <row r="324" spans="1:8" ht="34.5" customHeight="1">
      <c r="A324" s="267" t="s">
        <v>28</v>
      </c>
      <c r="B324" s="267"/>
      <c r="C324" s="267"/>
      <c r="D324" s="267"/>
      <c r="E324" s="267"/>
      <c r="F324" s="267"/>
      <c r="G324" s="267"/>
      <c r="H324" s="267"/>
    </row>
    <row r="325" spans="1:8" ht="34.5" customHeight="1">
      <c r="A325" s="267" t="s">
        <v>98</v>
      </c>
      <c r="B325" s="267"/>
      <c r="C325" s="267"/>
      <c r="D325" s="267"/>
      <c r="E325" s="267"/>
      <c r="F325" s="267"/>
      <c r="G325" s="267"/>
      <c r="H325" s="267"/>
    </row>
    <row r="326" spans="1:8" ht="26.25" customHeight="1">
      <c r="A326" s="268" t="s">
        <v>30</v>
      </c>
      <c r="B326" s="268"/>
      <c r="C326" s="268" t="s">
        <v>31</v>
      </c>
      <c r="D326" s="268"/>
      <c r="E326" s="268"/>
      <c r="F326" s="268"/>
      <c r="G326" s="268"/>
      <c r="H326" s="268"/>
    </row>
    <row r="327" spans="1:8" ht="25.5" customHeight="1">
      <c r="A327" s="226" t="s">
        <v>2</v>
      </c>
      <c r="B327" s="269" t="s">
        <v>32</v>
      </c>
      <c r="C327" s="269"/>
      <c r="D327" s="226" t="s">
        <v>99</v>
      </c>
      <c r="E327" s="226" t="s">
        <v>100</v>
      </c>
      <c r="F327" s="226" t="s">
        <v>101</v>
      </c>
      <c r="G327" s="226" t="s">
        <v>36</v>
      </c>
      <c r="H327" s="226" t="s">
        <v>5</v>
      </c>
    </row>
    <row r="328" spans="1:8" ht="24" customHeight="1">
      <c r="A328" s="227">
        <v>1</v>
      </c>
      <c r="B328" s="270" t="s">
        <v>318</v>
      </c>
      <c r="C328" s="270"/>
      <c r="D328" s="229" t="s">
        <v>311</v>
      </c>
      <c r="E328" s="230">
        <v>1</v>
      </c>
      <c r="F328" s="232">
        <v>2110413</v>
      </c>
      <c r="G328" s="232">
        <v>2110413</v>
      </c>
      <c r="H328" s="234" t="s">
        <v>309</v>
      </c>
    </row>
    <row r="329" spans="1:8" ht="24" customHeight="1">
      <c r="A329" s="227">
        <v>2</v>
      </c>
      <c r="B329" s="270" t="s">
        <v>319</v>
      </c>
      <c r="C329" s="270"/>
      <c r="D329" s="229" t="s">
        <v>311</v>
      </c>
      <c r="E329" s="230">
        <v>1</v>
      </c>
      <c r="F329" s="232">
        <v>8957689</v>
      </c>
      <c r="G329" s="232">
        <v>8957689</v>
      </c>
      <c r="H329" s="234" t="s">
        <v>309</v>
      </c>
    </row>
    <row r="330" spans="1:8" ht="24" customHeight="1">
      <c r="A330" s="227" t="s">
        <v>28</v>
      </c>
      <c r="B330" s="270" t="s">
        <v>320</v>
      </c>
      <c r="C330" s="270"/>
      <c r="D330" s="229" t="s">
        <v>28</v>
      </c>
      <c r="E330" s="230" t="s">
        <v>28</v>
      </c>
      <c r="F330" s="232" t="s">
        <v>28</v>
      </c>
      <c r="G330" s="232">
        <v>676279.57</v>
      </c>
      <c r="H330" s="228"/>
    </row>
    <row r="331" spans="1:8" ht="35.25" customHeight="1">
      <c r="A331" s="227">
        <v>1</v>
      </c>
      <c r="B331" s="270" t="s">
        <v>321</v>
      </c>
      <c r="C331" s="270"/>
      <c r="D331" s="229" t="s">
        <v>104</v>
      </c>
      <c r="E331" s="230">
        <v>4118</v>
      </c>
      <c r="F331" s="232">
        <v>18.239999999999998</v>
      </c>
      <c r="G331" s="232">
        <v>75112.320000000007</v>
      </c>
      <c r="H331" s="228"/>
    </row>
    <row r="332" spans="1:8" ht="24" customHeight="1">
      <c r="A332" s="227">
        <v>2</v>
      </c>
      <c r="B332" s="270" t="s">
        <v>322</v>
      </c>
      <c r="C332" s="270"/>
      <c r="D332" s="229" t="s">
        <v>104</v>
      </c>
      <c r="E332" s="230">
        <v>800</v>
      </c>
      <c r="F332" s="232">
        <v>4.47</v>
      </c>
      <c r="G332" s="232">
        <v>3576</v>
      </c>
      <c r="H332" s="228"/>
    </row>
    <row r="333" spans="1:8" ht="24" customHeight="1">
      <c r="A333" s="227">
        <v>3</v>
      </c>
      <c r="B333" s="270" t="s">
        <v>323</v>
      </c>
      <c r="C333" s="270"/>
      <c r="D333" s="229" t="s">
        <v>104</v>
      </c>
      <c r="E333" s="230">
        <v>121</v>
      </c>
      <c r="F333" s="232">
        <v>276.22000000000003</v>
      </c>
      <c r="G333" s="232">
        <v>33422.620000000003</v>
      </c>
      <c r="H333" s="228"/>
    </row>
    <row r="334" spans="1:8" ht="47.25" customHeight="1">
      <c r="A334" s="227">
        <v>4</v>
      </c>
      <c r="B334" s="270" t="s">
        <v>324</v>
      </c>
      <c r="C334" s="270"/>
      <c r="D334" s="229" t="s">
        <v>104</v>
      </c>
      <c r="E334" s="230">
        <v>73</v>
      </c>
      <c r="F334" s="232">
        <v>701.45</v>
      </c>
      <c r="G334" s="232">
        <v>51205.85</v>
      </c>
      <c r="H334" s="228"/>
    </row>
    <row r="335" spans="1:8" ht="81.75" customHeight="1">
      <c r="A335" s="227">
        <v>5</v>
      </c>
      <c r="B335" s="270" t="s">
        <v>325</v>
      </c>
      <c r="C335" s="270"/>
      <c r="D335" s="229" t="s">
        <v>104</v>
      </c>
      <c r="E335" s="230">
        <v>35</v>
      </c>
      <c r="F335" s="232">
        <v>664.53</v>
      </c>
      <c r="G335" s="232">
        <v>23258.55</v>
      </c>
      <c r="H335" s="228"/>
    </row>
    <row r="336" spans="1:8" ht="35.25" customHeight="1">
      <c r="A336" s="227">
        <v>6</v>
      </c>
      <c r="B336" s="270" t="s">
        <v>326</v>
      </c>
      <c r="C336" s="270"/>
      <c r="D336" s="229" t="s">
        <v>104</v>
      </c>
      <c r="E336" s="230">
        <v>4</v>
      </c>
      <c r="F336" s="232">
        <v>684.55</v>
      </c>
      <c r="G336" s="232">
        <v>2738.2</v>
      </c>
      <c r="H336" s="228"/>
    </row>
    <row r="337" spans="1:8" ht="35.25" customHeight="1">
      <c r="A337" s="227">
        <v>7</v>
      </c>
      <c r="B337" s="270" t="s">
        <v>327</v>
      </c>
      <c r="C337" s="270"/>
      <c r="D337" s="229" t="s">
        <v>122</v>
      </c>
      <c r="E337" s="230">
        <v>275</v>
      </c>
      <c r="F337" s="232">
        <v>136.69999999999999</v>
      </c>
      <c r="G337" s="232">
        <v>37592.5</v>
      </c>
      <c r="H337" s="228"/>
    </row>
    <row r="338" spans="1:8" ht="24" customHeight="1">
      <c r="A338" s="227">
        <v>8</v>
      </c>
      <c r="B338" s="270" t="s">
        <v>164</v>
      </c>
      <c r="C338" s="270"/>
      <c r="D338" s="229" t="s">
        <v>124</v>
      </c>
      <c r="E338" s="230">
        <v>3.87</v>
      </c>
      <c r="F338" s="232">
        <v>6876.42</v>
      </c>
      <c r="G338" s="232">
        <v>26611.75</v>
      </c>
      <c r="H338" s="228"/>
    </row>
    <row r="339" spans="1:8" ht="24" customHeight="1">
      <c r="A339" s="227">
        <v>9</v>
      </c>
      <c r="B339" s="270" t="s">
        <v>244</v>
      </c>
      <c r="C339" s="270"/>
      <c r="D339" s="229" t="s">
        <v>122</v>
      </c>
      <c r="E339" s="230">
        <v>224</v>
      </c>
      <c r="F339" s="232">
        <v>72.88</v>
      </c>
      <c r="G339" s="232">
        <v>16325.12</v>
      </c>
      <c r="H339" s="228"/>
    </row>
    <row r="340" spans="1:8" ht="24" customHeight="1">
      <c r="A340" s="227">
        <v>10</v>
      </c>
      <c r="B340" s="270" t="s">
        <v>328</v>
      </c>
      <c r="C340" s="270"/>
      <c r="D340" s="229" t="s">
        <v>104</v>
      </c>
      <c r="E340" s="230">
        <v>110</v>
      </c>
      <c r="F340" s="232">
        <v>301.29000000000002</v>
      </c>
      <c r="G340" s="232">
        <v>33141.9</v>
      </c>
      <c r="H340" s="228"/>
    </row>
    <row r="341" spans="1:8" ht="24" customHeight="1">
      <c r="A341" s="227">
        <v>11</v>
      </c>
      <c r="B341" s="270" t="s">
        <v>329</v>
      </c>
      <c r="C341" s="270"/>
      <c r="D341" s="229" t="s">
        <v>104</v>
      </c>
      <c r="E341" s="230">
        <v>1056</v>
      </c>
      <c r="F341" s="232">
        <v>272.95999999999998</v>
      </c>
      <c r="G341" s="232">
        <v>288245.76000000001</v>
      </c>
      <c r="H341" s="228"/>
    </row>
    <row r="342" spans="1:8" ht="24" customHeight="1">
      <c r="A342" s="227">
        <v>12</v>
      </c>
      <c r="B342" s="270" t="s">
        <v>330</v>
      </c>
      <c r="C342" s="270"/>
      <c r="D342" s="229" t="s">
        <v>331</v>
      </c>
      <c r="E342" s="230">
        <v>1</v>
      </c>
      <c r="F342" s="232">
        <v>25000</v>
      </c>
      <c r="G342" s="232">
        <v>25000</v>
      </c>
      <c r="H342" s="228"/>
    </row>
    <row r="343" spans="1:8" ht="24" customHeight="1">
      <c r="A343" s="227">
        <v>13</v>
      </c>
      <c r="B343" s="270" t="s">
        <v>332</v>
      </c>
      <c r="C343" s="270"/>
      <c r="D343" s="229" t="s">
        <v>124</v>
      </c>
      <c r="E343" s="230" t="s">
        <v>28</v>
      </c>
      <c r="F343" s="232">
        <v>8000</v>
      </c>
      <c r="G343" s="232" t="s">
        <v>28</v>
      </c>
      <c r="H343" s="228"/>
    </row>
    <row r="344" spans="1:8" ht="24" customHeight="1">
      <c r="A344" s="227">
        <v>14</v>
      </c>
      <c r="B344" s="270" t="s">
        <v>333</v>
      </c>
      <c r="C344" s="270"/>
      <c r="D344" s="229" t="s">
        <v>331</v>
      </c>
      <c r="E344" s="230">
        <v>1</v>
      </c>
      <c r="F344" s="232">
        <v>30000</v>
      </c>
      <c r="G344" s="232">
        <v>30000</v>
      </c>
      <c r="H344" s="228"/>
    </row>
    <row r="345" spans="1:8" ht="24" customHeight="1">
      <c r="A345" s="227">
        <v>15</v>
      </c>
      <c r="B345" s="270" t="s">
        <v>334</v>
      </c>
      <c r="C345" s="270"/>
      <c r="D345" s="229" t="s">
        <v>166</v>
      </c>
      <c r="E345" s="230">
        <v>500</v>
      </c>
      <c r="F345" s="232">
        <v>30</v>
      </c>
      <c r="G345" s="232">
        <v>15000</v>
      </c>
      <c r="H345" s="228"/>
    </row>
    <row r="346" spans="1:8" ht="24" customHeight="1">
      <c r="A346" s="227">
        <v>16</v>
      </c>
      <c r="B346" s="270" t="s">
        <v>335</v>
      </c>
      <c r="C346" s="270"/>
      <c r="D346" s="229" t="s">
        <v>191</v>
      </c>
      <c r="E346" s="230">
        <v>2</v>
      </c>
      <c r="F346" s="232">
        <v>5000</v>
      </c>
      <c r="G346" s="232">
        <v>10000</v>
      </c>
      <c r="H346" s="228"/>
    </row>
    <row r="347" spans="1:8" ht="24" customHeight="1">
      <c r="A347" s="227">
        <v>17</v>
      </c>
      <c r="B347" s="270" t="s">
        <v>336</v>
      </c>
      <c r="C347" s="270"/>
      <c r="D347" s="229" t="s">
        <v>122</v>
      </c>
      <c r="E347" s="230">
        <v>540</v>
      </c>
      <c r="F347" s="232">
        <v>9.35</v>
      </c>
      <c r="G347" s="232">
        <v>5049</v>
      </c>
      <c r="H347" s="228"/>
    </row>
    <row r="348" spans="1:8" ht="24" customHeight="1">
      <c r="A348" s="227" t="s">
        <v>28</v>
      </c>
      <c r="B348" s="270" t="s">
        <v>337</v>
      </c>
      <c r="C348" s="270"/>
      <c r="D348" s="229" t="s">
        <v>28</v>
      </c>
      <c r="E348" s="230" t="s">
        <v>28</v>
      </c>
      <c r="F348" s="232" t="s">
        <v>28</v>
      </c>
      <c r="G348" s="232">
        <v>17365702.289999999</v>
      </c>
      <c r="H348" s="228"/>
    </row>
    <row r="349" spans="1:8" ht="24" customHeight="1">
      <c r="A349" s="271" t="s">
        <v>28</v>
      </c>
      <c r="B349" s="271"/>
      <c r="C349" s="271"/>
      <c r="D349" s="271"/>
      <c r="E349" s="271"/>
      <c r="F349" s="271"/>
      <c r="G349" s="271"/>
      <c r="H349" s="271"/>
    </row>
    <row r="350" spans="1:8" ht="34.5" customHeight="1">
      <c r="A350" s="267" t="s">
        <v>28</v>
      </c>
      <c r="B350" s="267"/>
      <c r="C350" s="267"/>
      <c r="D350" s="267"/>
      <c r="E350" s="267"/>
      <c r="F350" s="267"/>
      <c r="G350" s="267"/>
      <c r="H350" s="267"/>
    </row>
    <row r="351" spans="1:8" ht="34.5" customHeight="1">
      <c r="A351" s="267" t="s">
        <v>98</v>
      </c>
      <c r="B351" s="267"/>
      <c r="C351" s="267"/>
      <c r="D351" s="267"/>
      <c r="E351" s="267"/>
      <c r="F351" s="267"/>
      <c r="G351" s="267"/>
      <c r="H351" s="267"/>
    </row>
    <row r="352" spans="1:8" ht="26.25" customHeight="1">
      <c r="A352" s="268" t="s">
        <v>30</v>
      </c>
      <c r="B352" s="268"/>
      <c r="C352" s="268" t="s">
        <v>31</v>
      </c>
      <c r="D352" s="268"/>
      <c r="E352" s="268"/>
      <c r="F352" s="268"/>
      <c r="G352" s="268"/>
      <c r="H352" s="268"/>
    </row>
    <row r="353" spans="1:8" ht="25.5" customHeight="1">
      <c r="A353" s="226" t="s">
        <v>2</v>
      </c>
      <c r="B353" s="269" t="s">
        <v>32</v>
      </c>
      <c r="C353" s="269"/>
      <c r="D353" s="226" t="s">
        <v>99</v>
      </c>
      <c r="E353" s="226" t="s">
        <v>100</v>
      </c>
      <c r="F353" s="226" t="s">
        <v>101</v>
      </c>
      <c r="G353" s="226" t="s">
        <v>36</v>
      </c>
      <c r="H353" s="226" t="s">
        <v>5</v>
      </c>
    </row>
    <row r="354" spans="1:8" ht="35.25" customHeight="1">
      <c r="A354" s="227">
        <v>1</v>
      </c>
      <c r="B354" s="270" t="s">
        <v>338</v>
      </c>
      <c r="C354" s="270"/>
      <c r="D354" s="229" t="s">
        <v>122</v>
      </c>
      <c r="E354" s="230">
        <v>55543.332999999999</v>
      </c>
      <c r="F354" s="232">
        <v>4.0599999999999996</v>
      </c>
      <c r="G354" s="232">
        <v>225505.93</v>
      </c>
      <c r="H354" s="228"/>
    </row>
    <row r="355" spans="1:8" ht="35.25" customHeight="1">
      <c r="A355" s="227">
        <v>2</v>
      </c>
      <c r="B355" s="270" t="s">
        <v>339</v>
      </c>
      <c r="C355" s="270"/>
      <c r="D355" s="229" t="s">
        <v>104</v>
      </c>
      <c r="E355" s="230">
        <v>16663</v>
      </c>
      <c r="F355" s="232">
        <v>15.42</v>
      </c>
      <c r="G355" s="232">
        <v>256943.46</v>
      </c>
      <c r="H355" s="228"/>
    </row>
    <row r="356" spans="1:8" ht="24" customHeight="1">
      <c r="A356" s="227">
        <v>3</v>
      </c>
      <c r="B356" s="270" t="s">
        <v>340</v>
      </c>
      <c r="C356" s="270"/>
      <c r="D356" s="229" t="s">
        <v>104</v>
      </c>
      <c r="E356" s="230">
        <v>1997</v>
      </c>
      <c r="F356" s="232">
        <v>11</v>
      </c>
      <c r="G356" s="232">
        <v>21967</v>
      </c>
      <c r="H356" s="228"/>
    </row>
    <row r="357" spans="1:8" ht="24" customHeight="1">
      <c r="A357" s="227">
        <v>4</v>
      </c>
      <c r="B357" s="270" t="s">
        <v>341</v>
      </c>
      <c r="C357" s="270"/>
      <c r="D357" s="229" t="s">
        <v>104</v>
      </c>
      <c r="E357" s="230">
        <v>419304</v>
      </c>
      <c r="F357" s="232">
        <v>6.77</v>
      </c>
      <c r="G357" s="232">
        <v>2838688.08</v>
      </c>
      <c r="H357" s="228"/>
    </row>
    <row r="358" spans="1:8" ht="58.5" customHeight="1">
      <c r="A358" s="227">
        <v>5</v>
      </c>
      <c r="B358" s="270" t="s">
        <v>342</v>
      </c>
      <c r="C358" s="270"/>
      <c r="D358" s="229" t="s">
        <v>104</v>
      </c>
      <c r="E358" s="230">
        <v>588</v>
      </c>
      <c r="F358" s="232">
        <v>359.53</v>
      </c>
      <c r="G358" s="232">
        <v>211403.64</v>
      </c>
      <c r="H358" s="228"/>
    </row>
    <row r="359" spans="1:8" ht="58.5" customHeight="1">
      <c r="A359" s="227">
        <v>6</v>
      </c>
      <c r="B359" s="270" t="s">
        <v>343</v>
      </c>
      <c r="C359" s="270"/>
      <c r="D359" s="229" t="s">
        <v>104</v>
      </c>
      <c r="E359" s="230">
        <v>245</v>
      </c>
      <c r="F359" s="232">
        <v>136.02000000000001</v>
      </c>
      <c r="G359" s="232">
        <v>33324.9</v>
      </c>
      <c r="H359" s="228"/>
    </row>
    <row r="360" spans="1:8" ht="24" customHeight="1">
      <c r="A360" s="227">
        <v>7</v>
      </c>
      <c r="B360" s="270" t="s">
        <v>344</v>
      </c>
      <c r="C360" s="270"/>
      <c r="D360" s="229" t="s">
        <v>104</v>
      </c>
      <c r="E360" s="230">
        <v>14300</v>
      </c>
      <c r="F360" s="232">
        <v>471.68</v>
      </c>
      <c r="G360" s="232">
        <v>6745024</v>
      </c>
      <c r="H360" s="228"/>
    </row>
    <row r="361" spans="1:8" ht="24" customHeight="1">
      <c r="A361" s="227">
        <v>8</v>
      </c>
      <c r="B361" s="270" t="s">
        <v>345</v>
      </c>
      <c r="C361" s="270"/>
      <c r="D361" s="229" t="s">
        <v>122</v>
      </c>
      <c r="E361" s="230">
        <v>18278</v>
      </c>
      <c r="F361" s="232">
        <v>113.74</v>
      </c>
      <c r="G361" s="232">
        <v>2078939.72</v>
      </c>
      <c r="H361" s="228"/>
    </row>
    <row r="362" spans="1:8" ht="24" customHeight="1">
      <c r="A362" s="227">
        <v>9</v>
      </c>
      <c r="B362" s="270" t="s">
        <v>346</v>
      </c>
      <c r="C362" s="270"/>
      <c r="D362" s="229" t="s">
        <v>122</v>
      </c>
      <c r="E362" s="230">
        <v>2108</v>
      </c>
      <c r="F362" s="232">
        <v>56.07</v>
      </c>
      <c r="G362" s="232">
        <v>118195.56</v>
      </c>
      <c r="H362" s="228"/>
    </row>
    <row r="363" spans="1:8" ht="24" customHeight="1">
      <c r="A363" s="227">
        <v>10</v>
      </c>
      <c r="B363" s="270" t="s">
        <v>347</v>
      </c>
      <c r="C363" s="270"/>
      <c r="D363" s="229" t="s">
        <v>122</v>
      </c>
      <c r="E363" s="230">
        <v>600</v>
      </c>
      <c r="F363" s="232">
        <v>58.85</v>
      </c>
      <c r="G363" s="232">
        <v>35310</v>
      </c>
      <c r="H363" s="228"/>
    </row>
    <row r="364" spans="1:8" ht="24" customHeight="1">
      <c r="A364" s="227">
        <v>11</v>
      </c>
      <c r="B364" s="270" t="s">
        <v>348</v>
      </c>
      <c r="C364" s="270"/>
      <c r="D364" s="229" t="s">
        <v>122</v>
      </c>
      <c r="E364" s="230">
        <v>30764</v>
      </c>
      <c r="F364" s="232">
        <v>100</v>
      </c>
      <c r="G364" s="232">
        <v>3076400</v>
      </c>
      <c r="H364" s="228"/>
    </row>
    <row r="365" spans="1:8" ht="24" customHeight="1">
      <c r="A365" s="227">
        <v>12</v>
      </c>
      <c r="B365" s="270" t="s">
        <v>349</v>
      </c>
      <c r="C365" s="270"/>
      <c r="D365" s="229" t="s">
        <v>122</v>
      </c>
      <c r="E365" s="230">
        <v>14200</v>
      </c>
      <c r="F365" s="232">
        <v>120</v>
      </c>
      <c r="G365" s="232">
        <v>1704000</v>
      </c>
      <c r="H365" s="228"/>
    </row>
    <row r="366" spans="1:8" ht="49" customHeight="1">
      <c r="A366" s="227">
        <v>13</v>
      </c>
      <c r="B366" s="270" t="s">
        <v>350</v>
      </c>
      <c r="C366" s="270"/>
      <c r="D366" s="229" t="s">
        <v>311</v>
      </c>
      <c r="E366" s="230">
        <v>1</v>
      </c>
      <c r="F366" s="232">
        <v>10000</v>
      </c>
      <c r="G366" s="232">
        <v>10000</v>
      </c>
      <c r="H366" s="228" t="s">
        <v>14</v>
      </c>
    </row>
    <row r="367" spans="1:8" ht="24" customHeight="1">
      <c r="A367" s="227">
        <v>14</v>
      </c>
      <c r="B367" s="270" t="s">
        <v>351</v>
      </c>
      <c r="C367" s="270"/>
      <c r="D367" s="229" t="s">
        <v>288</v>
      </c>
      <c r="E367" s="230">
        <v>3</v>
      </c>
      <c r="F367" s="232">
        <v>2000</v>
      </c>
      <c r="G367" s="232">
        <v>6000</v>
      </c>
      <c r="H367" s="228"/>
    </row>
    <row r="368" spans="1:8" ht="24" customHeight="1">
      <c r="A368" s="227">
        <v>15</v>
      </c>
      <c r="B368" s="270" t="s">
        <v>352</v>
      </c>
      <c r="C368" s="270"/>
      <c r="D368" s="229" t="s">
        <v>288</v>
      </c>
      <c r="E368" s="230">
        <v>5</v>
      </c>
      <c r="F368" s="232">
        <v>800</v>
      </c>
      <c r="G368" s="232">
        <v>4000</v>
      </c>
      <c r="H368" s="228"/>
    </row>
    <row r="369" spans="1:8" ht="24" customHeight="1">
      <c r="A369" s="227" t="s">
        <v>28</v>
      </c>
      <c r="B369" s="270" t="s">
        <v>48</v>
      </c>
      <c r="C369" s="270"/>
      <c r="D369" s="229" t="s">
        <v>28</v>
      </c>
      <c r="E369" s="230" t="s">
        <v>28</v>
      </c>
      <c r="F369" s="232" t="s">
        <v>28</v>
      </c>
      <c r="G369" s="232">
        <v>29564590.359999999</v>
      </c>
      <c r="H369" s="228"/>
    </row>
    <row r="370" spans="1:8" ht="24" customHeight="1">
      <c r="A370" s="227" t="s">
        <v>28</v>
      </c>
      <c r="B370" s="270" t="s">
        <v>353</v>
      </c>
      <c r="C370" s="270"/>
      <c r="D370" s="229" t="s">
        <v>28</v>
      </c>
      <c r="E370" s="230" t="s">
        <v>28</v>
      </c>
      <c r="F370" s="232" t="s">
        <v>28</v>
      </c>
      <c r="G370" s="232">
        <v>28711360.359999999</v>
      </c>
      <c r="H370" s="228"/>
    </row>
    <row r="371" spans="1:8" ht="47.25" customHeight="1">
      <c r="A371" s="227">
        <v>1</v>
      </c>
      <c r="B371" s="270" t="s">
        <v>354</v>
      </c>
      <c r="C371" s="270"/>
      <c r="D371" s="229" t="s">
        <v>104</v>
      </c>
      <c r="E371" s="230">
        <v>360</v>
      </c>
      <c r="F371" s="232">
        <v>144.33000000000001</v>
      </c>
      <c r="G371" s="232">
        <v>51958.8</v>
      </c>
      <c r="H371" s="228"/>
    </row>
    <row r="372" spans="1:8" ht="35.25" customHeight="1">
      <c r="A372" s="227">
        <v>2</v>
      </c>
      <c r="B372" s="270" t="s">
        <v>355</v>
      </c>
      <c r="C372" s="270"/>
      <c r="D372" s="229" t="s">
        <v>104</v>
      </c>
      <c r="E372" s="230">
        <v>26440</v>
      </c>
      <c r="F372" s="232">
        <v>16.600000000000001</v>
      </c>
      <c r="G372" s="232">
        <v>438904</v>
      </c>
      <c r="H372" s="228"/>
    </row>
    <row r="373" spans="1:8" ht="24" customHeight="1">
      <c r="A373" s="227">
        <v>3</v>
      </c>
      <c r="B373" s="270" t="s">
        <v>356</v>
      </c>
      <c r="C373" s="270"/>
      <c r="D373" s="229" t="s">
        <v>104</v>
      </c>
      <c r="E373" s="230">
        <v>7766</v>
      </c>
      <c r="F373" s="232">
        <v>11.89</v>
      </c>
      <c r="G373" s="232">
        <v>92337.74</v>
      </c>
      <c r="H373" s="228"/>
    </row>
    <row r="374" spans="1:8" ht="24" customHeight="1">
      <c r="A374" s="271" t="s">
        <v>28</v>
      </c>
      <c r="B374" s="271"/>
      <c r="C374" s="271"/>
      <c r="D374" s="271"/>
      <c r="E374" s="271"/>
      <c r="F374" s="271"/>
      <c r="G374" s="271"/>
      <c r="H374" s="271"/>
    </row>
    <row r="375" spans="1:8" ht="34.5" customHeight="1">
      <c r="A375" s="267" t="s">
        <v>28</v>
      </c>
      <c r="B375" s="267"/>
      <c r="C375" s="267"/>
      <c r="D375" s="267"/>
      <c r="E375" s="267"/>
      <c r="F375" s="267"/>
      <c r="G375" s="267"/>
      <c r="H375" s="267"/>
    </row>
    <row r="376" spans="1:8" ht="34.5" customHeight="1">
      <c r="A376" s="267" t="s">
        <v>98</v>
      </c>
      <c r="B376" s="267"/>
      <c r="C376" s="267"/>
      <c r="D376" s="267"/>
      <c r="E376" s="267"/>
      <c r="F376" s="267"/>
      <c r="G376" s="267"/>
      <c r="H376" s="267"/>
    </row>
    <row r="377" spans="1:8" ht="26.25" customHeight="1">
      <c r="A377" s="268" t="s">
        <v>30</v>
      </c>
      <c r="B377" s="268"/>
      <c r="C377" s="268" t="s">
        <v>31</v>
      </c>
      <c r="D377" s="268"/>
      <c r="E377" s="268"/>
      <c r="F377" s="268"/>
      <c r="G377" s="268"/>
      <c r="H377" s="268"/>
    </row>
    <row r="378" spans="1:8" ht="25.5" customHeight="1">
      <c r="A378" s="226" t="s">
        <v>2</v>
      </c>
      <c r="B378" s="269" t="s">
        <v>32</v>
      </c>
      <c r="C378" s="269"/>
      <c r="D378" s="226" t="s">
        <v>99</v>
      </c>
      <c r="E378" s="226" t="s">
        <v>100</v>
      </c>
      <c r="F378" s="226" t="s">
        <v>101</v>
      </c>
      <c r="G378" s="226" t="s">
        <v>36</v>
      </c>
      <c r="H378" s="226" t="s">
        <v>5</v>
      </c>
    </row>
    <row r="379" spans="1:8" ht="47.25" customHeight="1">
      <c r="A379" s="227">
        <v>4</v>
      </c>
      <c r="B379" s="270" t="s">
        <v>113</v>
      </c>
      <c r="C379" s="270"/>
      <c r="D379" s="229" t="s">
        <v>104</v>
      </c>
      <c r="E379" s="230">
        <v>1838</v>
      </c>
      <c r="F379" s="232">
        <v>45.62</v>
      </c>
      <c r="G379" s="232">
        <v>83849.56</v>
      </c>
      <c r="H379" s="228"/>
    </row>
    <row r="380" spans="1:8" ht="35.25" customHeight="1">
      <c r="A380" s="227">
        <v>5</v>
      </c>
      <c r="B380" s="270" t="s">
        <v>357</v>
      </c>
      <c r="C380" s="270"/>
      <c r="D380" s="229" t="s">
        <v>104</v>
      </c>
      <c r="E380" s="230">
        <v>6601</v>
      </c>
      <c r="F380" s="232">
        <v>18.91</v>
      </c>
      <c r="G380" s="232">
        <v>124824.91</v>
      </c>
      <c r="H380" s="228"/>
    </row>
    <row r="381" spans="1:8" ht="24" customHeight="1">
      <c r="A381" s="227">
        <v>6</v>
      </c>
      <c r="B381" s="270" t="s">
        <v>358</v>
      </c>
      <c r="C381" s="270"/>
      <c r="D381" s="229" t="s">
        <v>127</v>
      </c>
      <c r="E381" s="230">
        <v>562.67999999999995</v>
      </c>
      <c r="F381" s="232">
        <v>1375.37</v>
      </c>
      <c r="G381" s="232">
        <v>773893.19</v>
      </c>
      <c r="H381" s="228"/>
    </row>
    <row r="382" spans="1:8" ht="47.25" customHeight="1">
      <c r="A382" s="227">
        <v>7</v>
      </c>
      <c r="B382" s="270" t="s">
        <v>359</v>
      </c>
      <c r="C382" s="270"/>
      <c r="D382" s="229" t="s">
        <v>104</v>
      </c>
      <c r="E382" s="230">
        <v>1565</v>
      </c>
      <c r="F382" s="232">
        <v>703.32</v>
      </c>
      <c r="G382" s="232">
        <v>1100695.8</v>
      </c>
      <c r="H382" s="228"/>
    </row>
    <row r="383" spans="1:8" ht="47.25" customHeight="1">
      <c r="A383" s="227">
        <v>8</v>
      </c>
      <c r="B383" s="270" t="s">
        <v>360</v>
      </c>
      <c r="C383" s="270"/>
      <c r="D383" s="229" t="s">
        <v>104</v>
      </c>
      <c r="E383" s="230">
        <v>1167</v>
      </c>
      <c r="F383" s="232">
        <v>715.47</v>
      </c>
      <c r="G383" s="232">
        <v>834953.49</v>
      </c>
      <c r="H383" s="228"/>
    </row>
    <row r="384" spans="1:8" ht="47.25" customHeight="1">
      <c r="A384" s="227">
        <v>9</v>
      </c>
      <c r="B384" s="270" t="s">
        <v>361</v>
      </c>
      <c r="C384" s="270"/>
      <c r="D384" s="229" t="s">
        <v>104</v>
      </c>
      <c r="E384" s="230">
        <v>200</v>
      </c>
      <c r="F384" s="232">
        <v>757.35</v>
      </c>
      <c r="G384" s="232">
        <v>151470</v>
      </c>
      <c r="H384" s="228"/>
    </row>
    <row r="385" spans="1:8" ht="81.75" customHeight="1">
      <c r="A385" s="227">
        <v>10</v>
      </c>
      <c r="B385" s="270" t="s">
        <v>362</v>
      </c>
      <c r="C385" s="270"/>
      <c r="D385" s="229" t="s">
        <v>104</v>
      </c>
      <c r="E385" s="230">
        <v>73</v>
      </c>
      <c r="F385" s="232">
        <v>676</v>
      </c>
      <c r="G385" s="232">
        <v>49348</v>
      </c>
      <c r="H385" s="228"/>
    </row>
    <row r="386" spans="1:8" ht="81.75" customHeight="1">
      <c r="A386" s="227">
        <v>11</v>
      </c>
      <c r="B386" s="270" t="s">
        <v>363</v>
      </c>
      <c r="C386" s="270"/>
      <c r="D386" s="229" t="s">
        <v>104</v>
      </c>
      <c r="E386" s="230">
        <v>2441</v>
      </c>
      <c r="F386" s="232">
        <v>619.54</v>
      </c>
      <c r="G386" s="232">
        <v>1512297.14</v>
      </c>
      <c r="H386" s="228"/>
    </row>
    <row r="387" spans="1:8" ht="35.25" customHeight="1">
      <c r="A387" s="227">
        <v>12</v>
      </c>
      <c r="B387" s="270" t="s">
        <v>364</v>
      </c>
      <c r="C387" s="270"/>
      <c r="D387" s="229" t="s">
        <v>104</v>
      </c>
      <c r="E387" s="230">
        <v>82</v>
      </c>
      <c r="F387" s="232">
        <v>610.95000000000005</v>
      </c>
      <c r="G387" s="232">
        <v>50097.9</v>
      </c>
      <c r="H387" s="228"/>
    </row>
    <row r="388" spans="1:8" ht="24" customHeight="1">
      <c r="A388" s="227">
        <v>13</v>
      </c>
      <c r="B388" s="270" t="s">
        <v>365</v>
      </c>
      <c r="C388" s="270"/>
      <c r="D388" s="229" t="s">
        <v>104</v>
      </c>
      <c r="E388" s="230">
        <v>2270</v>
      </c>
      <c r="F388" s="232">
        <v>92.32</v>
      </c>
      <c r="G388" s="232">
        <v>209566.4</v>
      </c>
      <c r="H388" s="228"/>
    </row>
    <row r="389" spans="1:8" ht="24" customHeight="1">
      <c r="A389" s="227">
        <v>14</v>
      </c>
      <c r="B389" s="270" t="s">
        <v>366</v>
      </c>
      <c r="C389" s="270"/>
      <c r="D389" s="229" t="s">
        <v>104</v>
      </c>
      <c r="E389" s="230">
        <v>908</v>
      </c>
      <c r="F389" s="232">
        <v>276.22000000000003</v>
      </c>
      <c r="G389" s="232">
        <v>250807.76</v>
      </c>
      <c r="H389" s="228"/>
    </row>
    <row r="390" spans="1:8" ht="24" customHeight="1">
      <c r="A390" s="227">
        <v>15</v>
      </c>
      <c r="B390" s="270" t="s">
        <v>367</v>
      </c>
      <c r="C390" s="270"/>
      <c r="D390" s="229" t="s">
        <v>104</v>
      </c>
      <c r="E390" s="230">
        <v>908</v>
      </c>
      <c r="F390" s="232">
        <v>242.68</v>
      </c>
      <c r="G390" s="232">
        <v>220353.44</v>
      </c>
      <c r="H390" s="228"/>
    </row>
    <row r="391" spans="1:8" ht="24" customHeight="1">
      <c r="A391" s="227">
        <v>16</v>
      </c>
      <c r="B391" s="270" t="s">
        <v>368</v>
      </c>
      <c r="C391" s="270"/>
      <c r="D391" s="229" t="s">
        <v>166</v>
      </c>
      <c r="E391" s="230">
        <v>535</v>
      </c>
      <c r="F391" s="232">
        <v>248.48</v>
      </c>
      <c r="G391" s="232">
        <v>132936.79999999999</v>
      </c>
      <c r="H391" s="228"/>
    </row>
    <row r="392" spans="1:8" ht="35.25" customHeight="1">
      <c r="A392" s="227">
        <v>17</v>
      </c>
      <c r="B392" s="270" t="s">
        <v>369</v>
      </c>
      <c r="C392" s="270"/>
      <c r="D392" s="229" t="s">
        <v>104</v>
      </c>
      <c r="E392" s="230">
        <v>3891</v>
      </c>
      <c r="F392" s="232">
        <v>908.73</v>
      </c>
      <c r="G392" s="232">
        <v>3535868.43</v>
      </c>
      <c r="H392" s="228"/>
    </row>
    <row r="393" spans="1:8" ht="47.25" customHeight="1">
      <c r="A393" s="227">
        <v>18</v>
      </c>
      <c r="B393" s="270" t="s">
        <v>370</v>
      </c>
      <c r="C393" s="270"/>
      <c r="D393" s="229" t="s">
        <v>166</v>
      </c>
      <c r="E393" s="230">
        <v>1134</v>
      </c>
      <c r="F393" s="232">
        <v>2486.6799999999998</v>
      </c>
      <c r="G393" s="232">
        <v>2819895.12</v>
      </c>
      <c r="H393" s="228"/>
    </row>
    <row r="394" spans="1:8" ht="24" customHeight="1">
      <c r="A394" s="271" t="s">
        <v>28</v>
      </c>
      <c r="B394" s="271"/>
      <c r="C394" s="271"/>
      <c r="D394" s="271"/>
      <c r="E394" s="271"/>
      <c r="F394" s="271"/>
      <c r="G394" s="271"/>
      <c r="H394" s="271"/>
    </row>
    <row r="395" spans="1:8" ht="34.5" customHeight="1">
      <c r="A395" s="267" t="s">
        <v>28</v>
      </c>
      <c r="B395" s="267"/>
      <c r="C395" s="267"/>
      <c r="D395" s="267"/>
      <c r="E395" s="267"/>
      <c r="F395" s="267"/>
      <c r="G395" s="267"/>
      <c r="H395" s="267"/>
    </row>
    <row r="396" spans="1:8" ht="34.5" customHeight="1">
      <c r="A396" s="267" t="s">
        <v>98</v>
      </c>
      <c r="B396" s="267"/>
      <c r="C396" s="267"/>
      <c r="D396" s="267"/>
      <c r="E396" s="267"/>
      <c r="F396" s="267"/>
      <c r="G396" s="267"/>
      <c r="H396" s="267"/>
    </row>
    <row r="397" spans="1:8" ht="26.25" customHeight="1">
      <c r="A397" s="268" t="s">
        <v>30</v>
      </c>
      <c r="B397" s="268"/>
      <c r="C397" s="268" t="s">
        <v>31</v>
      </c>
      <c r="D397" s="268"/>
      <c r="E397" s="268"/>
      <c r="F397" s="268"/>
      <c r="G397" s="268"/>
      <c r="H397" s="268"/>
    </row>
    <row r="398" spans="1:8" ht="25.5" customHeight="1">
      <c r="A398" s="226" t="s">
        <v>2</v>
      </c>
      <c r="B398" s="269" t="s">
        <v>32</v>
      </c>
      <c r="C398" s="269"/>
      <c r="D398" s="226" t="s">
        <v>99</v>
      </c>
      <c r="E398" s="226" t="s">
        <v>100</v>
      </c>
      <c r="F398" s="226" t="s">
        <v>101</v>
      </c>
      <c r="G398" s="226" t="s">
        <v>36</v>
      </c>
      <c r="H398" s="226" t="s">
        <v>5</v>
      </c>
    </row>
    <row r="399" spans="1:8" ht="35.25" customHeight="1">
      <c r="A399" s="227">
        <v>19</v>
      </c>
      <c r="B399" s="270" t="s">
        <v>371</v>
      </c>
      <c r="C399" s="270"/>
      <c r="D399" s="229" t="s">
        <v>166</v>
      </c>
      <c r="E399" s="230">
        <v>920</v>
      </c>
      <c r="F399" s="232">
        <v>1784.66</v>
      </c>
      <c r="G399" s="232">
        <v>1641887.2</v>
      </c>
      <c r="H399" s="228"/>
    </row>
    <row r="400" spans="1:8" ht="35.25" customHeight="1">
      <c r="A400" s="227">
        <v>20</v>
      </c>
      <c r="B400" s="270" t="s">
        <v>372</v>
      </c>
      <c r="C400" s="270"/>
      <c r="D400" s="229" t="s">
        <v>104</v>
      </c>
      <c r="E400" s="230">
        <v>722</v>
      </c>
      <c r="F400" s="232">
        <v>908.73</v>
      </c>
      <c r="G400" s="232">
        <v>656103.06000000006</v>
      </c>
      <c r="H400" s="228"/>
    </row>
    <row r="401" spans="1:8" ht="47.25" customHeight="1">
      <c r="A401" s="227">
        <v>21</v>
      </c>
      <c r="B401" s="270" t="s">
        <v>373</v>
      </c>
      <c r="C401" s="270"/>
      <c r="D401" s="229" t="s">
        <v>104</v>
      </c>
      <c r="E401" s="230">
        <v>750</v>
      </c>
      <c r="F401" s="232">
        <v>636.78</v>
      </c>
      <c r="G401" s="232">
        <v>477585</v>
      </c>
      <c r="H401" s="228"/>
    </row>
    <row r="402" spans="1:8" ht="24" customHeight="1">
      <c r="A402" s="227">
        <v>22</v>
      </c>
      <c r="B402" s="270" t="s">
        <v>374</v>
      </c>
      <c r="C402" s="270"/>
      <c r="D402" s="229" t="s">
        <v>124</v>
      </c>
      <c r="E402" s="230">
        <v>539.19000000000005</v>
      </c>
      <c r="F402" s="232">
        <v>7153.04</v>
      </c>
      <c r="G402" s="232">
        <v>3856847.64</v>
      </c>
      <c r="H402" s="228"/>
    </row>
    <row r="403" spans="1:8" ht="24" customHeight="1">
      <c r="A403" s="227">
        <v>23</v>
      </c>
      <c r="B403" s="270" t="s">
        <v>164</v>
      </c>
      <c r="C403" s="270"/>
      <c r="D403" s="229" t="s">
        <v>124</v>
      </c>
      <c r="E403" s="230">
        <v>398.77</v>
      </c>
      <c r="F403" s="232">
        <v>6876.42</v>
      </c>
      <c r="G403" s="232">
        <v>2742110</v>
      </c>
      <c r="H403" s="228"/>
    </row>
    <row r="404" spans="1:8" ht="24" customHeight="1">
      <c r="A404" s="227">
        <v>24</v>
      </c>
      <c r="B404" s="270" t="s">
        <v>244</v>
      </c>
      <c r="C404" s="270"/>
      <c r="D404" s="229" t="s">
        <v>122</v>
      </c>
      <c r="E404" s="230">
        <v>3168</v>
      </c>
      <c r="F404" s="232">
        <v>72.88</v>
      </c>
      <c r="G404" s="232">
        <v>230883.84</v>
      </c>
      <c r="H404" s="228"/>
    </row>
    <row r="405" spans="1:8" ht="24" customHeight="1">
      <c r="A405" s="227">
        <v>25</v>
      </c>
      <c r="B405" s="270" t="s">
        <v>375</v>
      </c>
      <c r="C405" s="270"/>
      <c r="D405" s="229" t="s">
        <v>166</v>
      </c>
      <c r="E405" s="230">
        <v>805</v>
      </c>
      <c r="F405" s="232">
        <v>17.47</v>
      </c>
      <c r="G405" s="232">
        <v>14063.35</v>
      </c>
      <c r="H405" s="228"/>
    </row>
    <row r="406" spans="1:8" ht="24" customHeight="1">
      <c r="A406" s="227">
        <v>26</v>
      </c>
      <c r="B406" s="270" t="s">
        <v>207</v>
      </c>
      <c r="C406" s="270"/>
      <c r="D406" s="229" t="s">
        <v>122</v>
      </c>
      <c r="E406" s="230">
        <v>505</v>
      </c>
      <c r="F406" s="232">
        <v>9.84</v>
      </c>
      <c r="G406" s="232">
        <v>4969.2</v>
      </c>
      <c r="H406" s="228"/>
    </row>
    <row r="407" spans="1:8" ht="24" customHeight="1">
      <c r="A407" s="227">
        <v>27</v>
      </c>
      <c r="B407" s="270" t="s">
        <v>376</v>
      </c>
      <c r="C407" s="270"/>
      <c r="D407" s="229" t="s">
        <v>104</v>
      </c>
      <c r="E407" s="230">
        <v>3</v>
      </c>
      <c r="F407" s="232">
        <v>276.22000000000003</v>
      </c>
      <c r="G407" s="232">
        <v>828.66</v>
      </c>
      <c r="H407" s="228"/>
    </row>
    <row r="408" spans="1:8" ht="24" customHeight="1">
      <c r="A408" s="227">
        <v>28</v>
      </c>
      <c r="B408" s="270" t="s">
        <v>377</v>
      </c>
      <c r="C408" s="270"/>
      <c r="D408" s="229" t="s">
        <v>104</v>
      </c>
      <c r="E408" s="230">
        <v>14</v>
      </c>
      <c r="F408" s="232">
        <v>242.68</v>
      </c>
      <c r="G408" s="232">
        <v>3397.52</v>
      </c>
      <c r="H408" s="228"/>
    </row>
    <row r="409" spans="1:8" ht="24" customHeight="1">
      <c r="A409" s="227">
        <v>29</v>
      </c>
      <c r="B409" s="270" t="s">
        <v>205</v>
      </c>
      <c r="C409" s="270"/>
      <c r="D409" s="229" t="s">
        <v>122</v>
      </c>
      <c r="E409" s="230">
        <v>169</v>
      </c>
      <c r="F409" s="232">
        <v>156.99</v>
      </c>
      <c r="G409" s="232">
        <v>26531.31</v>
      </c>
      <c r="H409" s="228"/>
    </row>
    <row r="410" spans="1:8" ht="47.25" customHeight="1">
      <c r="A410" s="227">
        <v>30</v>
      </c>
      <c r="B410" s="270" t="s">
        <v>206</v>
      </c>
      <c r="C410" s="270"/>
      <c r="D410" s="229" t="s">
        <v>104</v>
      </c>
      <c r="E410" s="230">
        <v>29</v>
      </c>
      <c r="F410" s="232">
        <v>656.15</v>
      </c>
      <c r="G410" s="232">
        <v>19028.349999999999</v>
      </c>
      <c r="H410" s="228"/>
    </row>
    <row r="411" spans="1:8" ht="24" customHeight="1">
      <c r="A411" s="227">
        <v>31</v>
      </c>
      <c r="B411" s="270" t="s">
        <v>208</v>
      </c>
      <c r="C411" s="270"/>
      <c r="D411" s="229" t="s">
        <v>122</v>
      </c>
      <c r="E411" s="230">
        <v>875</v>
      </c>
      <c r="F411" s="232">
        <v>21.87</v>
      </c>
      <c r="G411" s="232">
        <v>19136.25</v>
      </c>
      <c r="H411" s="228"/>
    </row>
    <row r="412" spans="1:8" ht="24" customHeight="1">
      <c r="A412" s="227">
        <v>32</v>
      </c>
      <c r="B412" s="270" t="s">
        <v>378</v>
      </c>
      <c r="C412" s="270"/>
      <c r="D412" s="229" t="s">
        <v>122</v>
      </c>
      <c r="E412" s="230">
        <v>1673</v>
      </c>
      <c r="F412" s="232">
        <v>3400</v>
      </c>
      <c r="G412" s="232">
        <v>5688200</v>
      </c>
      <c r="H412" s="228"/>
    </row>
    <row r="413" spans="1:8" ht="24" customHeight="1">
      <c r="A413" s="227">
        <v>33</v>
      </c>
      <c r="B413" s="270" t="s">
        <v>379</v>
      </c>
      <c r="C413" s="270"/>
      <c r="D413" s="229" t="s">
        <v>122</v>
      </c>
      <c r="E413" s="230">
        <v>17</v>
      </c>
      <c r="F413" s="232">
        <v>1800</v>
      </c>
      <c r="G413" s="232">
        <v>30600</v>
      </c>
      <c r="H413" s="228"/>
    </row>
    <row r="414" spans="1:8" ht="24" customHeight="1">
      <c r="A414" s="227">
        <v>34</v>
      </c>
      <c r="B414" s="270" t="s">
        <v>380</v>
      </c>
      <c r="C414" s="270"/>
      <c r="D414" s="229" t="s">
        <v>122</v>
      </c>
      <c r="E414" s="230">
        <v>600.54999999999995</v>
      </c>
      <c r="F414" s="232">
        <v>150</v>
      </c>
      <c r="G414" s="232">
        <v>90082.5</v>
      </c>
      <c r="H414" s="228"/>
    </row>
    <row r="415" spans="1:8" ht="24" customHeight="1">
      <c r="A415" s="227">
        <v>35</v>
      </c>
      <c r="B415" s="270" t="s">
        <v>381</v>
      </c>
      <c r="C415" s="270"/>
      <c r="D415" s="229" t="s">
        <v>122</v>
      </c>
      <c r="E415" s="230">
        <v>428.64</v>
      </c>
      <c r="F415" s="232">
        <v>450</v>
      </c>
      <c r="G415" s="232">
        <v>192888</v>
      </c>
      <c r="H415" s="228"/>
    </row>
    <row r="416" spans="1:8" ht="24" customHeight="1">
      <c r="A416" s="227">
        <v>36</v>
      </c>
      <c r="B416" s="270" t="s">
        <v>382</v>
      </c>
      <c r="C416" s="270"/>
      <c r="D416" s="229" t="s">
        <v>166</v>
      </c>
      <c r="E416" s="230">
        <v>242.02</v>
      </c>
      <c r="F416" s="232">
        <v>500</v>
      </c>
      <c r="G416" s="232">
        <v>121010</v>
      </c>
      <c r="H416" s="228"/>
    </row>
    <row r="417" spans="1:8" ht="24" customHeight="1">
      <c r="A417" s="227">
        <v>37</v>
      </c>
      <c r="B417" s="270" t="s">
        <v>383</v>
      </c>
      <c r="C417" s="270"/>
      <c r="D417" s="229" t="s">
        <v>122</v>
      </c>
      <c r="E417" s="230">
        <v>755</v>
      </c>
      <c r="F417" s="232">
        <v>250</v>
      </c>
      <c r="G417" s="232">
        <v>188750</v>
      </c>
      <c r="H417" s="228"/>
    </row>
    <row r="418" spans="1:8" ht="24" customHeight="1">
      <c r="A418" s="227">
        <v>38</v>
      </c>
      <c r="B418" s="270" t="s">
        <v>384</v>
      </c>
      <c r="C418" s="270"/>
      <c r="D418" s="229" t="s">
        <v>166</v>
      </c>
      <c r="E418" s="230">
        <v>181</v>
      </c>
      <c r="F418" s="232">
        <v>150</v>
      </c>
      <c r="G418" s="232">
        <v>27150</v>
      </c>
      <c r="H418" s="228"/>
    </row>
    <row r="419" spans="1:8" ht="24" customHeight="1">
      <c r="A419" s="227">
        <v>39</v>
      </c>
      <c r="B419" s="270" t="s">
        <v>385</v>
      </c>
      <c r="C419" s="270"/>
      <c r="D419" s="229" t="s">
        <v>122</v>
      </c>
      <c r="E419" s="230">
        <v>82</v>
      </c>
      <c r="F419" s="232">
        <v>250</v>
      </c>
      <c r="G419" s="232">
        <v>20500</v>
      </c>
      <c r="H419" s="228"/>
    </row>
    <row r="420" spans="1:8" ht="24" customHeight="1">
      <c r="A420" s="227">
        <v>40</v>
      </c>
      <c r="B420" s="270" t="s">
        <v>386</v>
      </c>
      <c r="C420" s="270"/>
      <c r="D420" s="229" t="s">
        <v>166</v>
      </c>
      <c r="E420" s="230">
        <v>51</v>
      </c>
      <c r="F420" s="232">
        <v>250</v>
      </c>
      <c r="G420" s="232">
        <v>12750</v>
      </c>
      <c r="H420" s="228"/>
    </row>
    <row r="421" spans="1:8" ht="24" customHeight="1">
      <c r="A421" s="227">
        <v>41</v>
      </c>
      <c r="B421" s="270" t="s">
        <v>387</v>
      </c>
      <c r="C421" s="270"/>
      <c r="D421" s="229" t="s">
        <v>122</v>
      </c>
      <c r="E421" s="230">
        <v>600</v>
      </c>
      <c r="F421" s="232">
        <v>300</v>
      </c>
      <c r="G421" s="232">
        <v>180000</v>
      </c>
      <c r="H421" s="228"/>
    </row>
    <row r="422" spans="1:8" ht="24" customHeight="1">
      <c r="A422" s="271" t="s">
        <v>28</v>
      </c>
      <c r="B422" s="271"/>
      <c r="C422" s="271"/>
      <c r="D422" s="271"/>
      <c r="E422" s="271"/>
      <c r="F422" s="271"/>
      <c r="G422" s="271"/>
      <c r="H422" s="271"/>
    </row>
    <row r="423" spans="1:8" ht="34.5" customHeight="1">
      <c r="A423" s="267" t="s">
        <v>28</v>
      </c>
      <c r="B423" s="267"/>
      <c r="C423" s="267"/>
      <c r="D423" s="267"/>
      <c r="E423" s="267"/>
      <c r="F423" s="267"/>
      <c r="G423" s="267"/>
      <c r="H423" s="267"/>
    </row>
    <row r="424" spans="1:8" ht="34.5" customHeight="1">
      <c r="A424" s="267" t="s">
        <v>98</v>
      </c>
      <c r="B424" s="267"/>
      <c r="C424" s="267"/>
      <c r="D424" s="267"/>
      <c r="E424" s="267"/>
      <c r="F424" s="267"/>
      <c r="G424" s="267"/>
      <c r="H424" s="267"/>
    </row>
    <row r="425" spans="1:8" ht="26.25" customHeight="1">
      <c r="A425" s="268" t="s">
        <v>30</v>
      </c>
      <c r="B425" s="268"/>
      <c r="C425" s="268" t="s">
        <v>31</v>
      </c>
      <c r="D425" s="268"/>
      <c r="E425" s="268"/>
      <c r="F425" s="268"/>
      <c r="G425" s="268"/>
      <c r="H425" s="268"/>
    </row>
    <row r="426" spans="1:8" ht="25.5" customHeight="1">
      <c r="A426" s="226" t="s">
        <v>2</v>
      </c>
      <c r="B426" s="269" t="s">
        <v>32</v>
      </c>
      <c r="C426" s="269"/>
      <c r="D426" s="226" t="s">
        <v>99</v>
      </c>
      <c r="E426" s="226" t="s">
        <v>100</v>
      </c>
      <c r="F426" s="226" t="s">
        <v>101</v>
      </c>
      <c r="G426" s="226" t="s">
        <v>36</v>
      </c>
      <c r="H426" s="226" t="s">
        <v>5</v>
      </c>
    </row>
    <row r="427" spans="1:8" ht="35.25" customHeight="1">
      <c r="A427" s="227">
        <v>42</v>
      </c>
      <c r="B427" s="270" t="s">
        <v>388</v>
      </c>
      <c r="C427" s="270"/>
      <c r="D427" s="229" t="s">
        <v>191</v>
      </c>
      <c r="E427" s="230">
        <v>2</v>
      </c>
      <c r="F427" s="232">
        <v>16000</v>
      </c>
      <c r="G427" s="232">
        <v>32000</v>
      </c>
      <c r="H427" s="228"/>
    </row>
    <row r="428" spans="1:8" ht="24" customHeight="1">
      <c r="A428" s="227" t="s">
        <v>28</v>
      </c>
      <c r="B428" s="270" t="s">
        <v>389</v>
      </c>
      <c r="C428" s="270"/>
      <c r="D428" s="229" t="s">
        <v>28</v>
      </c>
      <c r="E428" s="230" t="s">
        <v>28</v>
      </c>
      <c r="F428" s="232" t="s">
        <v>28</v>
      </c>
      <c r="G428" s="232">
        <v>853230</v>
      </c>
      <c r="H428" s="228"/>
    </row>
    <row r="429" spans="1:8" ht="24" customHeight="1">
      <c r="A429" s="227">
        <v>1</v>
      </c>
      <c r="B429" s="270" t="s">
        <v>390</v>
      </c>
      <c r="C429" s="270"/>
      <c r="D429" s="229" t="s">
        <v>391</v>
      </c>
      <c r="E429" s="230">
        <v>0.15</v>
      </c>
      <c r="F429" s="232">
        <v>5688200</v>
      </c>
      <c r="G429" s="232">
        <v>853230</v>
      </c>
      <c r="H429" s="228"/>
    </row>
    <row r="430" spans="1:8" ht="24" customHeight="1">
      <c r="A430" s="227" t="s">
        <v>28</v>
      </c>
      <c r="B430" s="270" t="s">
        <v>50</v>
      </c>
      <c r="C430" s="270"/>
      <c r="D430" s="229" t="s">
        <v>28</v>
      </c>
      <c r="E430" s="230" t="s">
        <v>28</v>
      </c>
      <c r="F430" s="232" t="s">
        <v>28</v>
      </c>
      <c r="G430" s="232">
        <v>4255502.5599999996</v>
      </c>
      <c r="H430" s="228"/>
    </row>
    <row r="431" spans="1:8" ht="24" customHeight="1">
      <c r="A431" s="227" t="s">
        <v>28</v>
      </c>
      <c r="B431" s="270" t="s">
        <v>392</v>
      </c>
      <c r="C431" s="270"/>
      <c r="D431" s="229" t="s">
        <v>28</v>
      </c>
      <c r="E431" s="230" t="s">
        <v>28</v>
      </c>
      <c r="F431" s="232" t="s">
        <v>28</v>
      </c>
      <c r="G431" s="232">
        <v>733130</v>
      </c>
      <c r="H431" s="228"/>
    </row>
    <row r="432" spans="1:8" ht="51" customHeight="1">
      <c r="A432" s="227">
        <v>1</v>
      </c>
      <c r="B432" s="270" t="s">
        <v>393</v>
      </c>
      <c r="C432" s="270"/>
      <c r="D432" s="229" t="s">
        <v>311</v>
      </c>
      <c r="E432" s="230">
        <v>1</v>
      </c>
      <c r="F432" s="232">
        <v>733130</v>
      </c>
      <c r="G432" s="232">
        <v>733130</v>
      </c>
      <c r="H432" s="228" t="s">
        <v>14</v>
      </c>
    </row>
    <row r="433" spans="1:8" ht="24" customHeight="1">
      <c r="A433" s="227" t="s">
        <v>28</v>
      </c>
      <c r="B433" s="270" t="s">
        <v>394</v>
      </c>
      <c r="C433" s="270"/>
      <c r="D433" s="229" t="s">
        <v>28</v>
      </c>
      <c r="E433" s="230" t="s">
        <v>28</v>
      </c>
      <c r="F433" s="232" t="s">
        <v>28</v>
      </c>
      <c r="G433" s="232">
        <v>8000</v>
      </c>
      <c r="H433" s="228"/>
    </row>
    <row r="434" spans="1:8" ht="48" customHeight="1">
      <c r="A434" s="227">
        <v>1</v>
      </c>
      <c r="B434" s="270" t="s">
        <v>395</v>
      </c>
      <c r="C434" s="270"/>
      <c r="D434" s="229" t="s">
        <v>311</v>
      </c>
      <c r="E434" s="230">
        <v>1</v>
      </c>
      <c r="F434" s="232">
        <v>8000</v>
      </c>
      <c r="G434" s="232">
        <v>8000</v>
      </c>
      <c r="H434" s="228" t="s">
        <v>14</v>
      </c>
    </row>
    <row r="435" spans="1:8" ht="24" customHeight="1">
      <c r="A435" s="227" t="s">
        <v>28</v>
      </c>
      <c r="B435" s="270" t="s">
        <v>396</v>
      </c>
      <c r="C435" s="270"/>
      <c r="D435" s="229" t="s">
        <v>28</v>
      </c>
      <c r="E435" s="230" t="s">
        <v>28</v>
      </c>
      <c r="F435" s="232" t="s">
        <v>28</v>
      </c>
      <c r="G435" s="232">
        <v>477000</v>
      </c>
      <c r="H435" s="228"/>
    </row>
    <row r="436" spans="1:8" ht="54" customHeight="1">
      <c r="A436" s="227">
        <v>1</v>
      </c>
      <c r="B436" s="270" t="s">
        <v>397</v>
      </c>
      <c r="C436" s="270"/>
      <c r="D436" s="229" t="s">
        <v>311</v>
      </c>
      <c r="E436" s="230">
        <v>1</v>
      </c>
      <c r="F436" s="232">
        <v>477000</v>
      </c>
      <c r="G436" s="232">
        <v>477000</v>
      </c>
      <c r="H436" s="228" t="s">
        <v>14</v>
      </c>
    </row>
    <row r="437" spans="1:8" ht="24" customHeight="1">
      <c r="A437" s="227" t="s">
        <v>28</v>
      </c>
      <c r="B437" s="270" t="s">
        <v>398</v>
      </c>
      <c r="C437" s="270"/>
      <c r="D437" s="229" t="s">
        <v>28</v>
      </c>
      <c r="E437" s="230" t="s">
        <v>28</v>
      </c>
      <c r="F437" s="232" t="s">
        <v>28</v>
      </c>
      <c r="G437" s="232">
        <v>18912.560000000001</v>
      </c>
      <c r="H437" s="228"/>
    </row>
    <row r="438" spans="1:8" ht="39" customHeight="1">
      <c r="A438" s="227">
        <v>1</v>
      </c>
      <c r="B438" s="270" t="s">
        <v>399</v>
      </c>
      <c r="C438" s="270"/>
      <c r="D438" s="229" t="s">
        <v>400</v>
      </c>
      <c r="E438" s="230">
        <v>1</v>
      </c>
      <c r="F438" s="232">
        <v>2668.77</v>
      </c>
      <c r="G438" s="232">
        <v>2668.77</v>
      </c>
      <c r="H438" s="228"/>
    </row>
    <row r="439" spans="1:8" ht="39" customHeight="1">
      <c r="A439" s="227">
        <v>2</v>
      </c>
      <c r="B439" s="270" t="s">
        <v>401</v>
      </c>
      <c r="C439" s="270"/>
      <c r="D439" s="229" t="s">
        <v>400</v>
      </c>
      <c r="E439" s="230">
        <v>1</v>
      </c>
      <c r="F439" s="232">
        <v>3317.08</v>
      </c>
      <c r="G439" s="232">
        <v>3317.08</v>
      </c>
      <c r="H439" s="228"/>
    </row>
    <row r="440" spans="1:8" ht="39" customHeight="1">
      <c r="A440" s="227">
        <v>3</v>
      </c>
      <c r="B440" s="270" t="s">
        <v>402</v>
      </c>
      <c r="C440" s="270"/>
      <c r="D440" s="229" t="s">
        <v>400</v>
      </c>
      <c r="E440" s="230">
        <v>1</v>
      </c>
      <c r="F440" s="232">
        <v>3317.08</v>
      </c>
      <c r="G440" s="232">
        <v>3317.08</v>
      </c>
      <c r="H440" s="228"/>
    </row>
    <row r="441" spans="1:8" ht="39" customHeight="1">
      <c r="A441" s="227">
        <v>4</v>
      </c>
      <c r="B441" s="270" t="s">
        <v>403</v>
      </c>
      <c r="C441" s="270"/>
      <c r="D441" s="229" t="s">
        <v>400</v>
      </c>
      <c r="E441" s="230">
        <v>1</v>
      </c>
      <c r="F441" s="232">
        <v>1419.37</v>
      </c>
      <c r="G441" s="232">
        <v>1419.37</v>
      </c>
      <c r="H441" s="228"/>
    </row>
    <row r="442" spans="1:8" ht="39" customHeight="1">
      <c r="A442" s="227">
        <v>5</v>
      </c>
      <c r="B442" s="270" t="s">
        <v>404</v>
      </c>
      <c r="C442" s="270"/>
      <c r="D442" s="229" t="s">
        <v>400</v>
      </c>
      <c r="E442" s="230">
        <v>1</v>
      </c>
      <c r="F442" s="232">
        <v>2069.9699999999998</v>
      </c>
      <c r="G442" s="232">
        <v>2069.9699999999998</v>
      </c>
      <c r="H442" s="228"/>
    </row>
    <row r="443" spans="1:8" ht="39" customHeight="1">
      <c r="A443" s="227">
        <v>6</v>
      </c>
      <c r="B443" s="270" t="s">
        <v>405</v>
      </c>
      <c r="C443" s="270"/>
      <c r="D443" s="229" t="s">
        <v>400</v>
      </c>
      <c r="E443" s="230">
        <v>1</v>
      </c>
      <c r="F443" s="232">
        <v>1190</v>
      </c>
      <c r="G443" s="232">
        <v>1190</v>
      </c>
      <c r="H443" s="228"/>
    </row>
    <row r="444" spans="1:8" ht="39" customHeight="1">
      <c r="A444" s="227">
        <v>7</v>
      </c>
      <c r="B444" s="270" t="s">
        <v>406</v>
      </c>
      <c r="C444" s="270"/>
      <c r="D444" s="229" t="s">
        <v>400</v>
      </c>
      <c r="E444" s="230">
        <v>1</v>
      </c>
      <c r="F444" s="232">
        <v>1190</v>
      </c>
      <c r="G444" s="232">
        <v>1190</v>
      </c>
      <c r="H444" s="228"/>
    </row>
    <row r="445" spans="1:8" ht="24" customHeight="1">
      <c r="A445" s="271" t="s">
        <v>28</v>
      </c>
      <c r="B445" s="271"/>
      <c r="C445" s="271"/>
      <c r="D445" s="271"/>
      <c r="E445" s="271"/>
      <c r="F445" s="271"/>
      <c r="G445" s="271"/>
      <c r="H445" s="271"/>
    </row>
    <row r="446" spans="1:8" ht="34.5" customHeight="1">
      <c r="A446" s="267" t="s">
        <v>28</v>
      </c>
      <c r="B446" s="267"/>
      <c r="C446" s="267"/>
      <c r="D446" s="267"/>
      <c r="E446" s="267"/>
      <c r="F446" s="267"/>
      <c r="G446" s="267"/>
      <c r="H446" s="267"/>
    </row>
    <row r="447" spans="1:8" ht="34.5" customHeight="1">
      <c r="A447" s="267" t="s">
        <v>98</v>
      </c>
      <c r="B447" s="267"/>
      <c r="C447" s="267"/>
      <c r="D447" s="267"/>
      <c r="E447" s="267"/>
      <c r="F447" s="267"/>
      <c r="G447" s="267"/>
      <c r="H447" s="267"/>
    </row>
    <row r="448" spans="1:8" ht="26.25" customHeight="1">
      <c r="A448" s="268" t="s">
        <v>30</v>
      </c>
      <c r="B448" s="268"/>
      <c r="C448" s="268" t="s">
        <v>31</v>
      </c>
      <c r="D448" s="268"/>
      <c r="E448" s="268"/>
      <c r="F448" s="268"/>
      <c r="G448" s="268"/>
      <c r="H448" s="268"/>
    </row>
    <row r="449" spans="1:8" ht="25.5" customHeight="1">
      <c r="A449" s="226" t="s">
        <v>2</v>
      </c>
      <c r="B449" s="269" t="s">
        <v>32</v>
      </c>
      <c r="C449" s="269"/>
      <c r="D449" s="226" t="s">
        <v>99</v>
      </c>
      <c r="E449" s="226" t="s">
        <v>100</v>
      </c>
      <c r="F449" s="226" t="s">
        <v>101</v>
      </c>
      <c r="G449" s="226" t="s">
        <v>36</v>
      </c>
      <c r="H449" s="226" t="s">
        <v>5</v>
      </c>
    </row>
    <row r="450" spans="1:8" ht="47.25" customHeight="1">
      <c r="A450" s="227">
        <v>8</v>
      </c>
      <c r="B450" s="270" t="s">
        <v>407</v>
      </c>
      <c r="C450" s="270"/>
      <c r="D450" s="229" t="s">
        <v>400</v>
      </c>
      <c r="E450" s="230">
        <v>1</v>
      </c>
      <c r="F450" s="232">
        <v>3740.29</v>
      </c>
      <c r="G450" s="232">
        <v>3740.29</v>
      </c>
      <c r="H450" s="228"/>
    </row>
    <row r="451" spans="1:8" ht="24" customHeight="1">
      <c r="A451" s="227" t="s">
        <v>28</v>
      </c>
      <c r="B451" s="270" t="s">
        <v>408</v>
      </c>
      <c r="C451" s="270"/>
      <c r="D451" s="229" t="s">
        <v>28</v>
      </c>
      <c r="E451" s="230" t="s">
        <v>28</v>
      </c>
      <c r="F451" s="232" t="s">
        <v>28</v>
      </c>
      <c r="G451" s="232">
        <v>3018460</v>
      </c>
      <c r="H451" s="228"/>
    </row>
    <row r="452" spans="1:8" ht="24" customHeight="1">
      <c r="A452" s="227">
        <v>1</v>
      </c>
      <c r="B452" s="270" t="s">
        <v>409</v>
      </c>
      <c r="C452" s="270"/>
      <c r="D452" s="229" t="s">
        <v>166</v>
      </c>
      <c r="E452" s="230">
        <v>56</v>
      </c>
      <c r="F452" s="232">
        <v>900</v>
      </c>
      <c r="G452" s="232">
        <v>50400</v>
      </c>
      <c r="H452" s="228"/>
    </row>
    <row r="453" spans="1:8" ht="24" customHeight="1">
      <c r="A453" s="227">
        <v>2</v>
      </c>
      <c r="B453" s="270" t="s">
        <v>410</v>
      </c>
      <c r="C453" s="270"/>
      <c r="D453" s="229" t="s">
        <v>122</v>
      </c>
      <c r="E453" s="230">
        <v>11588</v>
      </c>
      <c r="F453" s="232">
        <v>120</v>
      </c>
      <c r="G453" s="232">
        <v>1390560</v>
      </c>
      <c r="H453" s="228"/>
    </row>
    <row r="454" spans="1:8" ht="24" customHeight="1">
      <c r="A454" s="227">
        <v>3</v>
      </c>
      <c r="B454" s="270" t="s">
        <v>411</v>
      </c>
      <c r="C454" s="270"/>
      <c r="D454" s="229" t="s">
        <v>122</v>
      </c>
      <c r="E454" s="230">
        <v>365</v>
      </c>
      <c r="F454" s="232">
        <v>800</v>
      </c>
      <c r="G454" s="232">
        <v>292000</v>
      </c>
      <c r="H454" s="228"/>
    </row>
    <row r="455" spans="1:8" ht="24" customHeight="1">
      <c r="A455" s="227">
        <v>4</v>
      </c>
      <c r="B455" s="270" t="s">
        <v>412</v>
      </c>
      <c r="C455" s="270"/>
      <c r="D455" s="229" t="s">
        <v>122</v>
      </c>
      <c r="E455" s="230">
        <v>355</v>
      </c>
      <c r="F455" s="232">
        <v>1000</v>
      </c>
      <c r="G455" s="232">
        <v>355000</v>
      </c>
      <c r="H455" s="228"/>
    </row>
    <row r="456" spans="1:8" ht="24" customHeight="1">
      <c r="A456" s="227">
        <v>5</v>
      </c>
      <c r="B456" s="270" t="s">
        <v>413</v>
      </c>
      <c r="C456" s="270"/>
      <c r="D456" s="229" t="s">
        <v>122</v>
      </c>
      <c r="E456" s="230">
        <v>206</v>
      </c>
      <c r="F456" s="232">
        <v>1000</v>
      </c>
      <c r="G456" s="232">
        <v>206000</v>
      </c>
      <c r="H456" s="228"/>
    </row>
    <row r="457" spans="1:8" ht="24" customHeight="1">
      <c r="A457" s="227">
        <v>6</v>
      </c>
      <c r="B457" s="270" t="s">
        <v>414</v>
      </c>
      <c r="C457" s="270"/>
      <c r="D457" s="229" t="s">
        <v>166</v>
      </c>
      <c r="E457" s="230">
        <v>80</v>
      </c>
      <c r="F457" s="232">
        <v>600</v>
      </c>
      <c r="G457" s="232">
        <v>48000</v>
      </c>
      <c r="H457" s="228"/>
    </row>
    <row r="458" spans="1:8" ht="24" customHeight="1">
      <c r="A458" s="227">
        <v>7</v>
      </c>
      <c r="B458" s="270" t="s">
        <v>415</v>
      </c>
      <c r="C458" s="270"/>
      <c r="D458" s="229" t="s">
        <v>166</v>
      </c>
      <c r="E458" s="230">
        <v>272</v>
      </c>
      <c r="F458" s="232">
        <v>1000</v>
      </c>
      <c r="G458" s="232">
        <v>272000</v>
      </c>
      <c r="H458" s="228"/>
    </row>
    <row r="459" spans="1:8" ht="24" customHeight="1">
      <c r="A459" s="227">
        <v>8</v>
      </c>
      <c r="B459" s="270" t="s">
        <v>416</v>
      </c>
      <c r="C459" s="270"/>
      <c r="D459" s="229" t="s">
        <v>331</v>
      </c>
      <c r="E459" s="230">
        <v>2</v>
      </c>
      <c r="F459" s="232">
        <v>120000</v>
      </c>
      <c r="G459" s="232">
        <v>240000</v>
      </c>
      <c r="H459" s="228"/>
    </row>
    <row r="460" spans="1:8" ht="35.25" customHeight="1">
      <c r="A460" s="227">
        <v>9</v>
      </c>
      <c r="B460" s="270" t="s">
        <v>417</v>
      </c>
      <c r="C460" s="270"/>
      <c r="D460" s="229" t="s">
        <v>122</v>
      </c>
      <c r="E460" s="230" t="s">
        <v>28</v>
      </c>
      <c r="F460" s="232">
        <v>380</v>
      </c>
      <c r="G460" s="232" t="s">
        <v>28</v>
      </c>
      <c r="H460" s="228"/>
    </row>
    <row r="461" spans="1:8" ht="24" customHeight="1">
      <c r="A461" s="227">
        <v>10</v>
      </c>
      <c r="B461" s="270" t="s">
        <v>418</v>
      </c>
      <c r="C461" s="270"/>
      <c r="D461" s="229" t="s">
        <v>122</v>
      </c>
      <c r="E461" s="230">
        <v>229</v>
      </c>
      <c r="F461" s="232">
        <v>500</v>
      </c>
      <c r="G461" s="232">
        <v>114500</v>
      </c>
      <c r="H461" s="228"/>
    </row>
    <row r="462" spans="1:8" ht="24" customHeight="1">
      <c r="A462" s="227">
        <v>11</v>
      </c>
      <c r="B462" s="270" t="s">
        <v>351</v>
      </c>
      <c r="C462" s="270"/>
      <c r="D462" s="229" t="s">
        <v>288</v>
      </c>
      <c r="E462" s="230">
        <v>13</v>
      </c>
      <c r="F462" s="232">
        <v>2000</v>
      </c>
      <c r="G462" s="232">
        <v>26000</v>
      </c>
      <c r="H462" s="228"/>
    </row>
    <row r="463" spans="1:8" ht="49" customHeight="1">
      <c r="A463" s="227">
        <v>12</v>
      </c>
      <c r="B463" s="270" t="s">
        <v>419</v>
      </c>
      <c r="C463" s="270"/>
      <c r="D463" s="229" t="s">
        <v>311</v>
      </c>
      <c r="E463" s="230">
        <v>1</v>
      </c>
      <c r="F463" s="232">
        <v>20000</v>
      </c>
      <c r="G463" s="232">
        <v>20000</v>
      </c>
      <c r="H463" s="228" t="s">
        <v>14</v>
      </c>
    </row>
    <row r="464" spans="1:8" ht="24" customHeight="1">
      <c r="A464" s="227">
        <v>13</v>
      </c>
      <c r="B464" s="270" t="s">
        <v>352</v>
      </c>
      <c r="C464" s="270"/>
      <c r="D464" s="229" t="s">
        <v>288</v>
      </c>
      <c r="E464" s="230">
        <v>5</v>
      </c>
      <c r="F464" s="232">
        <v>800</v>
      </c>
      <c r="G464" s="232">
        <v>4000</v>
      </c>
      <c r="H464" s="228"/>
    </row>
    <row r="465" spans="1:8" ht="24" customHeight="1">
      <c r="A465" s="227" t="s">
        <v>28</v>
      </c>
      <c r="B465" s="270" t="s">
        <v>420</v>
      </c>
      <c r="C465" s="270"/>
      <c r="D465" s="229" t="s">
        <v>421</v>
      </c>
      <c r="E465" s="230" t="s">
        <v>28</v>
      </c>
      <c r="F465" s="232" t="s">
        <v>28</v>
      </c>
      <c r="G465" s="232">
        <v>388638460.79000002</v>
      </c>
      <c r="H465" s="228"/>
    </row>
    <row r="466" spans="1:8" ht="24" customHeight="1">
      <c r="A466" s="271" t="s">
        <v>28</v>
      </c>
      <c r="B466" s="271"/>
      <c r="C466" s="271"/>
      <c r="D466" s="271"/>
      <c r="E466" s="271"/>
      <c r="F466" s="271"/>
      <c r="G466" s="271"/>
      <c r="H466" s="271"/>
    </row>
  </sheetData>
  <mergeCells count="487">
    <mergeCell ref="B458:C458"/>
    <mergeCell ref="B459:C459"/>
    <mergeCell ref="B460:C460"/>
    <mergeCell ref="B461:C461"/>
    <mergeCell ref="B462:C462"/>
    <mergeCell ref="B463:C463"/>
    <mergeCell ref="B464:C464"/>
    <mergeCell ref="B465:C465"/>
    <mergeCell ref="A466:H466"/>
    <mergeCell ref="B449:C449"/>
    <mergeCell ref="B450:C450"/>
    <mergeCell ref="B451:C451"/>
    <mergeCell ref="B452:C452"/>
    <mergeCell ref="B453:C453"/>
    <mergeCell ref="B454:C454"/>
    <mergeCell ref="B455:C455"/>
    <mergeCell ref="B456:C456"/>
    <mergeCell ref="B457:C457"/>
    <mergeCell ref="B440:C440"/>
    <mergeCell ref="B441:C441"/>
    <mergeCell ref="B442:C442"/>
    <mergeCell ref="B443:C443"/>
    <mergeCell ref="B444:C444"/>
    <mergeCell ref="A445:H445"/>
    <mergeCell ref="A446:H446"/>
    <mergeCell ref="A447:H447"/>
    <mergeCell ref="A448:B448"/>
    <mergeCell ref="C448:H448"/>
    <mergeCell ref="B431:C431"/>
    <mergeCell ref="B432:C432"/>
    <mergeCell ref="B433:C433"/>
    <mergeCell ref="B434:C434"/>
    <mergeCell ref="B435:C435"/>
    <mergeCell ref="B436:C436"/>
    <mergeCell ref="B437:C437"/>
    <mergeCell ref="B438:C438"/>
    <mergeCell ref="B439:C439"/>
    <mergeCell ref="A423:H423"/>
    <mergeCell ref="A424:H424"/>
    <mergeCell ref="A425:B425"/>
    <mergeCell ref="C425:H425"/>
    <mergeCell ref="B426:C426"/>
    <mergeCell ref="B427:C427"/>
    <mergeCell ref="B428:C428"/>
    <mergeCell ref="B429:C429"/>
    <mergeCell ref="B430:C430"/>
    <mergeCell ref="B414:C414"/>
    <mergeCell ref="B415:C415"/>
    <mergeCell ref="B416:C416"/>
    <mergeCell ref="B417:C417"/>
    <mergeCell ref="B418:C418"/>
    <mergeCell ref="B419:C419"/>
    <mergeCell ref="B420:C420"/>
    <mergeCell ref="B421:C421"/>
    <mergeCell ref="A422:H422"/>
    <mergeCell ref="B405:C405"/>
    <mergeCell ref="B406:C406"/>
    <mergeCell ref="B407:C407"/>
    <mergeCell ref="B408:C408"/>
    <mergeCell ref="B409:C409"/>
    <mergeCell ref="B410:C410"/>
    <mergeCell ref="B411:C411"/>
    <mergeCell ref="B412:C412"/>
    <mergeCell ref="B413:C413"/>
    <mergeCell ref="A397:B397"/>
    <mergeCell ref="C397:H397"/>
    <mergeCell ref="B398:C398"/>
    <mergeCell ref="B399:C399"/>
    <mergeCell ref="B400:C400"/>
    <mergeCell ref="B401:C401"/>
    <mergeCell ref="B402:C402"/>
    <mergeCell ref="B403:C403"/>
    <mergeCell ref="B404:C404"/>
    <mergeCell ref="B388:C388"/>
    <mergeCell ref="B389:C389"/>
    <mergeCell ref="B390:C390"/>
    <mergeCell ref="B391:C391"/>
    <mergeCell ref="B392:C392"/>
    <mergeCell ref="B393:C393"/>
    <mergeCell ref="A394:H394"/>
    <mergeCell ref="A395:H395"/>
    <mergeCell ref="A396:H396"/>
    <mergeCell ref="B379:C379"/>
    <mergeCell ref="B380:C380"/>
    <mergeCell ref="B381:C381"/>
    <mergeCell ref="B382:C382"/>
    <mergeCell ref="B383:C383"/>
    <mergeCell ref="B384:C384"/>
    <mergeCell ref="B385:C385"/>
    <mergeCell ref="B386:C386"/>
    <mergeCell ref="B387:C387"/>
    <mergeCell ref="B371:C371"/>
    <mergeCell ref="B372:C372"/>
    <mergeCell ref="B373:C373"/>
    <mergeCell ref="A374:H374"/>
    <mergeCell ref="A375:H375"/>
    <mergeCell ref="A376:H376"/>
    <mergeCell ref="A377:B377"/>
    <mergeCell ref="C377:H377"/>
    <mergeCell ref="B378:C378"/>
    <mergeCell ref="B362:C362"/>
    <mergeCell ref="B363:C363"/>
    <mergeCell ref="B364:C364"/>
    <mergeCell ref="B365:C365"/>
    <mergeCell ref="B366:C366"/>
    <mergeCell ref="B367:C367"/>
    <mergeCell ref="B368:C368"/>
    <mergeCell ref="B369:C369"/>
    <mergeCell ref="B370:C370"/>
    <mergeCell ref="B353:C353"/>
    <mergeCell ref="B354:C354"/>
    <mergeCell ref="B355:C355"/>
    <mergeCell ref="B356:C356"/>
    <mergeCell ref="B357:C357"/>
    <mergeCell ref="B358:C358"/>
    <mergeCell ref="B359:C359"/>
    <mergeCell ref="B360:C360"/>
    <mergeCell ref="B361:C361"/>
    <mergeCell ref="B345:C345"/>
    <mergeCell ref="B346:C346"/>
    <mergeCell ref="B347:C347"/>
    <mergeCell ref="B348:C348"/>
    <mergeCell ref="A349:H349"/>
    <mergeCell ref="A350:H350"/>
    <mergeCell ref="A351:H351"/>
    <mergeCell ref="A352:B352"/>
    <mergeCell ref="C352:H352"/>
    <mergeCell ref="B336:C336"/>
    <mergeCell ref="B337:C337"/>
    <mergeCell ref="B338:C338"/>
    <mergeCell ref="B339:C339"/>
    <mergeCell ref="B340:C340"/>
    <mergeCell ref="B341:C341"/>
    <mergeCell ref="B342:C342"/>
    <mergeCell ref="B343:C343"/>
    <mergeCell ref="B344:C344"/>
    <mergeCell ref="B327:C327"/>
    <mergeCell ref="B328:C328"/>
    <mergeCell ref="B329:C329"/>
    <mergeCell ref="B330:C330"/>
    <mergeCell ref="B331:C331"/>
    <mergeCell ref="B332:C332"/>
    <mergeCell ref="B333:C333"/>
    <mergeCell ref="B334:C334"/>
    <mergeCell ref="B335:C335"/>
    <mergeCell ref="B319:C319"/>
    <mergeCell ref="B320:C320"/>
    <mergeCell ref="B321:C321"/>
    <mergeCell ref="B322:C322"/>
    <mergeCell ref="A323:H323"/>
    <mergeCell ref="A324:H324"/>
    <mergeCell ref="A325:H325"/>
    <mergeCell ref="A326:B326"/>
    <mergeCell ref="C326:H326"/>
    <mergeCell ref="B310:C310"/>
    <mergeCell ref="B311:C311"/>
    <mergeCell ref="B312:C312"/>
    <mergeCell ref="B313:C313"/>
    <mergeCell ref="B314:C314"/>
    <mergeCell ref="B315:C315"/>
    <mergeCell ref="B316:C316"/>
    <mergeCell ref="B317:C317"/>
    <mergeCell ref="B318:C318"/>
    <mergeCell ref="B301:C301"/>
    <mergeCell ref="B302:C302"/>
    <mergeCell ref="B303:C303"/>
    <mergeCell ref="B304:C304"/>
    <mergeCell ref="B305:C305"/>
    <mergeCell ref="B306:C306"/>
    <mergeCell ref="B307:C307"/>
    <mergeCell ref="B308:C308"/>
    <mergeCell ref="B309:C309"/>
    <mergeCell ref="B293:C293"/>
    <mergeCell ref="B294:C294"/>
    <mergeCell ref="A295:H295"/>
    <mergeCell ref="A296:H296"/>
    <mergeCell ref="A297:H297"/>
    <mergeCell ref="A298:B298"/>
    <mergeCell ref="C298:H298"/>
    <mergeCell ref="B299:C299"/>
    <mergeCell ref="B300:C300"/>
    <mergeCell ref="B284:C284"/>
    <mergeCell ref="B285:C285"/>
    <mergeCell ref="B286:C286"/>
    <mergeCell ref="B287:C287"/>
    <mergeCell ref="B288:C288"/>
    <mergeCell ref="B289:C289"/>
    <mergeCell ref="B290:C290"/>
    <mergeCell ref="B291:C291"/>
    <mergeCell ref="B292:C292"/>
    <mergeCell ref="A276:H276"/>
    <mergeCell ref="A277:B277"/>
    <mergeCell ref="C277:H277"/>
    <mergeCell ref="B278:C278"/>
    <mergeCell ref="B279:C279"/>
    <mergeCell ref="B280:C280"/>
    <mergeCell ref="B281:C281"/>
    <mergeCell ref="B282:C282"/>
    <mergeCell ref="B283:C283"/>
    <mergeCell ref="B267:C267"/>
    <mergeCell ref="B268:C268"/>
    <mergeCell ref="B269:C269"/>
    <mergeCell ref="B270:C270"/>
    <mergeCell ref="B271:C271"/>
    <mergeCell ref="B272:C272"/>
    <mergeCell ref="B273:C273"/>
    <mergeCell ref="A274:H274"/>
    <mergeCell ref="A275:H275"/>
    <mergeCell ref="B258:C258"/>
    <mergeCell ref="B259:C259"/>
    <mergeCell ref="B260:C260"/>
    <mergeCell ref="B261:C261"/>
    <mergeCell ref="B262:C262"/>
    <mergeCell ref="B263:C263"/>
    <mergeCell ref="B264:C264"/>
    <mergeCell ref="B265:C265"/>
    <mergeCell ref="B266:C266"/>
    <mergeCell ref="B250:C250"/>
    <mergeCell ref="B251:C251"/>
    <mergeCell ref="A252:H252"/>
    <mergeCell ref="A253:H253"/>
    <mergeCell ref="A254:H254"/>
    <mergeCell ref="A255:B255"/>
    <mergeCell ref="C255:H255"/>
    <mergeCell ref="B256:C256"/>
    <mergeCell ref="B257:C257"/>
    <mergeCell ref="B241:C241"/>
    <mergeCell ref="B242:C242"/>
    <mergeCell ref="B243:C243"/>
    <mergeCell ref="B244:C244"/>
    <mergeCell ref="B245:C245"/>
    <mergeCell ref="B246:C246"/>
    <mergeCell ref="B247:C247"/>
    <mergeCell ref="B248:C248"/>
    <mergeCell ref="B249:C249"/>
    <mergeCell ref="B233:C233"/>
    <mergeCell ref="B234:C234"/>
    <mergeCell ref="A235:H235"/>
    <mergeCell ref="A236:H236"/>
    <mergeCell ref="A237:H237"/>
    <mergeCell ref="A238:B238"/>
    <mergeCell ref="C238:H238"/>
    <mergeCell ref="B239:C239"/>
    <mergeCell ref="B240:C240"/>
    <mergeCell ref="B224:C224"/>
    <mergeCell ref="B225:C225"/>
    <mergeCell ref="B226:C226"/>
    <mergeCell ref="B227:C227"/>
    <mergeCell ref="B228:C228"/>
    <mergeCell ref="B229:C229"/>
    <mergeCell ref="B230:C230"/>
    <mergeCell ref="B231:C231"/>
    <mergeCell ref="B232:C232"/>
    <mergeCell ref="B215:C215"/>
    <mergeCell ref="B216:C216"/>
    <mergeCell ref="B217:C217"/>
    <mergeCell ref="B218:C218"/>
    <mergeCell ref="B219:C219"/>
    <mergeCell ref="B220:C220"/>
    <mergeCell ref="B221:C221"/>
    <mergeCell ref="B222:C222"/>
    <mergeCell ref="B223:C223"/>
    <mergeCell ref="B207:C207"/>
    <mergeCell ref="B208:C208"/>
    <mergeCell ref="B209:C209"/>
    <mergeCell ref="A210:H210"/>
    <mergeCell ref="A211:H211"/>
    <mergeCell ref="A212:H212"/>
    <mergeCell ref="A213:B213"/>
    <mergeCell ref="C213:H213"/>
    <mergeCell ref="B214:C214"/>
    <mergeCell ref="B198:C198"/>
    <mergeCell ref="B199:C199"/>
    <mergeCell ref="B200:C200"/>
    <mergeCell ref="B201:C201"/>
    <mergeCell ref="B202:C202"/>
    <mergeCell ref="B203:C203"/>
    <mergeCell ref="B204:C204"/>
    <mergeCell ref="B205:C205"/>
    <mergeCell ref="B206:C206"/>
    <mergeCell ref="B189:C189"/>
    <mergeCell ref="B190:C190"/>
    <mergeCell ref="B191:C191"/>
    <mergeCell ref="B192:C192"/>
    <mergeCell ref="B193:C193"/>
    <mergeCell ref="B194:C194"/>
    <mergeCell ref="B195:C195"/>
    <mergeCell ref="B196:C196"/>
    <mergeCell ref="B197:C197"/>
    <mergeCell ref="B181:C181"/>
    <mergeCell ref="B182:C182"/>
    <mergeCell ref="B183:C183"/>
    <mergeCell ref="B184:C184"/>
    <mergeCell ref="A185:H185"/>
    <mergeCell ref="A186:H186"/>
    <mergeCell ref="A187:H187"/>
    <mergeCell ref="A188:B188"/>
    <mergeCell ref="C188:H188"/>
    <mergeCell ref="A173:B173"/>
    <mergeCell ref="C173:H173"/>
    <mergeCell ref="B174:C174"/>
    <mergeCell ref="B175:C175"/>
    <mergeCell ref="B176:C176"/>
    <mergeCell ref="B177:C177"/>
    <mergeCell ref="B178:C178"/>
    <mergeCell ref="B179:C179"/>
    <mergeCell ref="B180:C180"/>
    <mergeCell ref="B164:C164"/>
    <mergeCell ref="B165:C165"/>
    <mergeCell ref="B166:C166"/>
    <mergeCell ref="B167:C167"/>
    <mergeCell ref="B168:C168"/>
    <mergeCell ref="B169:C169"/>
    <mergeCell ref="A170:H170"/>
    <mergeCell ref="A171:H171"/>
    <mergeCell ref="A172:H172"/>
    <mergeCell ref="B155:C155"/>
    <mergeCell ref="B156:C156"/>
    <mergeCell ref="B157:C157"/>
    <mergeCell ref="B158:C158"/>
    <mergeCell ref="B159:C159"/>
    <mergeCell ref="B160:C160"/>
    <mergeCell ref="B161:C161"/>
    <mergeCell ref="B162:C162"/>
    <mergeCell ref="B163:C163"/>
    <mergeCell ref="B147:C147"/>
    <mergeCell ref="A148:H148"/>
    <mergeCell ref="A149:H149"/>
    <mergeCell ref="A150:H150"/>
    <mergeCell ref="A151:B151"/>
    <mergeCell ref="C151:H151"/>
    <mergeCell ref="B152:C152"/>
    <mergeCell ref="B153:C153"/>
    <mergeCell ref="B154:C154"/>
    <mergeCell ref="B138:C138"/>
    <mergeCell ref="B139:C139"/>
    <mergeCell ref="B140:C140"/>
    <mergeCell ref="B141:C141"/>
    <mergeCell ref="B142:C142"/>
    <mergeCell ref="B143:C143"/>
    <mergeCell ref="B144:C144"/>
    <mergeCell ref="B145:C145"/>
    <mergeCell ref="B146:C146"/>
    <mergeCell ref="B129:C129"/>
    <mergeCell ref="B130:C130"/>
    <mergeCell ref="B131:C131"/>
    <mergeCell ref="B132:C132"/>
    <mergeCell ref="B133:C133"/>
    <mergeCell ref="B134:C134"/>
    <mergeCell ref="B135:C135"/>
    <mergeCell ref="B136:C136"/>
    <mergeCell ref="B137:C137"/>
    <mergeCell ref="B121:C121"/>
    <mergeCell ref="B122:C122"/>
    <mergeCell ref="B123:C123"/>
    <mergeCell ref="A124:H124"/>
    <mergeCell ref="A125:H125"/>
    <mergeCell ref="A126:H126"/>
    <mergeCell ref="A127:B127"/>
    <mergeCell ref="C127:H127"/>
    <mergeCell ref="B128:C128"/>
    <mergeCell ref="B112:C112"/>
    <mergeCell ref="B113:C113"/>
    <mergeCell ref="B114:C114"/>
    <mergeCell ref="B115:C115"/>
    <mergeCell ref="B116:C116"/>
    <mergeCell ref="B117:C117"/>
    <mergeCell ref="B118:C118"/>
    <mergeCell ref="B119:C119"/>
    <mergeCell ref="B120:C120"/>
    <mergeCell ref="B103:C103"/>
    <mergeCell ref="B104:C104"/>
    <mergeCell ref="B105:C105"/>
    <mergeCell ref="B106:C106"/>
    <mergeCell ref="B107:C107"/>
    <mergeCell ref="B108:C108"/>
    <mergeCell ref="B109:C109"/>
    <mergeCell ref="B110:C110"/>
    <mergeCell ref="B111:C111"/>
    <mergeCell ref="A95:H95"/>
    <mergeCell ref="A96:H96"/>
    <mergeCell ref="A97:H97"/>
    <mergeCell ref="A98:B98"/>
    <mergeCell ref="C98:H98"/>
    <mergeCell ref="B99:C99"/>
    <mergeCell ref="B100:C100"/>
    <mergeCell ref="B101:C101"/>
    <mergeCell ref="B102:C102"/>
    <mergeCell ref="B86:C86"/>
    <mergeCell ref="B87:C87"/>
    <mergeCell ref="B88:C88"/>
    <mergeCell ref="B89:C89"/>
    <mergeCell ref="B90:C90"/>
    <mergeCell ref="B91:C91"/>
    <mergeCell ref="B92:C92"/>
    <mergeCell ref="B93:C93"/>
    <mergeCell ref="B94:C94"/>
    <mergeCell ref="B77:C77"/>
    <mergeCell ref="B78:C78"/>
    <mergeCell ref="B79:C79"/>
    <mergeCell ref="B80:C80"/>
    <mergeCell ref="B81:C81"/>
    <mergeCell ref="B82:C82"/>
    <mergeCell ref="B83:C83"/>
    <mergeCell ref="B84:C84"/>
    <mergeCell ref="B85:C85"/>
    <mergeCell ref="B69:C69"/>
    <mergeCell ref="A70:H70"/>
    <mergeCell ref="A71:H71"/>
    <mergeCell ref="A72:H72"/>
    <mergeCell ref="A73:B73"/>
    <mergeCell ref="C73:H73"/>
    <mergeCell ref="B74:C74"/>
    <mergeCell ref="B75:C75"/>
    <mergeCell ref="B76:C76"/>
    <mergeCell ref="B60:C60"/>
    <mergeCell ref="B61:C61"/>
    <mergeCell ref="B62:C62"/>
    <mergeCell ref="B63:C63"/>
    <mergeCell ref="B64:C64"/>
    <mergeCell ref="B65:C65"/>
    <mergeCell ref="B66:C66"/>
    <mergeCell ref="B67:C67"/>
    <mergeCell ref="B68:C68"/>
    <mergeCell ref="B52:C52"/>
    <mergeCell ref="B53:C53"/>
    <mergeCell ref="A54:H54"/>
    <mergeCell ref="A55:H55"/>
    <mergeCell ref="A56:H56"/>
    <mergeCell ref="A57:B57"/>
    <mergeCell ref="C57:H57"/>
    <mergeCell ref="B58:C58"/>
    <mergeCell ref="B59:C59"/>
    <mergeCell ref="B43:C43"/>
    <mergeCell ref="B44:C44"/>
    <mergeCell ref="B45:C45"/>
    <mergeCell ref="B46:C46"/>
    <mergeCell ref="B47:C47"/>
    <mergeCell ref="B48:C48"/>
    <mergeCell ref="B49:C49"/>
    <mergeCell ref="B50:C50"/>
    <mergeCell ref="B51:C51"/>
    <mergeCell ref="B35:C35"/>
    <mergeCell ref="B36:C36"/>
    <mergeCell ref="B37:C37"/>
    <mergeCell ref="A38:H38"/>
    <mergeCell ref="A39:H39"/>
    <mergeCell ref="A40:H40"/>
    <mergeCell ref="A41:B41"/>
    <mergeCell ref="C41:H41"/>
    <mergeCell ref="B42:C42"/>
    <mergeCell ref="B26:C26"/>
    <mergeCell ref="B27:C27"/>
    <mergeCell ref="B28:C28"/>
    <mergeCell ref="B29:C29"/>
    <mergeCell ref="B30:C30"/>
    <mergeCell ref="B31:C31"/>
    <mergeCell ref="B32:C32"/>
    <mergeCell ref="B33:C33"/>
    <mergeCell ref="B34:C34"/>
    <mergeCell ref="B18:C18"/>
    <mergeCell ref="B19:C19"/>
    <mergeCell ref="A20:H20"/>
    <mergeCell ref="A21:H21"/>
    <mergeCell ref="A22:H22"/>
    <mergeCell ref="A23:B23"/>
    <mergeCell ref="C23:H23"/>
    <mergeCell ref="B24:C24"/>
    <mergeCell ref="B25:C25"/>
    <mergeCell ref="B9:C9"/>
    <mergeCell ref="B10:C10"/>
    <mergeCell ref="B11:C11"/>
    <mergeCell ref="B12:C12"/>
    <mergeCell ref="B13:C13"/>
    <mergeCell ref="B14:C14"/>
    <mergeCell ref="B15:C15"/>
    <mergeCell ref="B16:C16"/>
    <mergeCell ref="B17:C17"/>
    <mergeCell ref="A1:H1"/>
    <mergeCell ref="A2:H2"/>
    <mergeCell ref="A3:B3"/>
    <mergeCell ref="C3:H3"/>
    <mergeCell ref="B4:C4"/>
    <mergeCell ref="B5:C5"/>
    <mergeCell ref="B6:C6"/>
    <mergeCell ref="B7:C7"/>
    <mergeCell ref="B8:C8"/>
  </mergeCells>
  <phoneticPr fontId="59" type="noConversion"/>
  <pageMargins left="0.94444444444444398" right="0.75" top="1" bottom="1" header="0.5" footer="0.5"/>
  <pageSetup paperSize="9" scale="90" orientation="portrait" r:id="rId1"/>
  <rowBreaks count="12" manualBreakCount="12">
    <brk id="20" max="16383" man="1"/>
    <brk id="38" max="16383" man="1"/>
    <brk id="54" max="16383" man="1"/>
    <brk id="124" max="16383" man="1"/>
    <brk id="148" max="16383" man="1"/>
    <brk id="170" max="16383" man="1"/>
    <brk id="235" max="16383" man="1"/>
    <brk id="252" max="16383" man="1"/>
    <brk id="274" max="16383" man="1"/>
    <brk id="349" max="16383" man="1"/>
    <brk id="374" max="16383" man="1"/>
    <brk id="44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主体工程-设备及安装工程费用表(格式一)"/>
  <dimension ref="A1:L405"/>
  <sheetViews>
    <sheetView view="pageBreakPreview" zoomScaleNormal="100" workbookViewId="0">
      <selection activeCell="C3" sqref="C3:L3"/>
    </sheetView>
  </sheetViews>
  <sheetFormatPr defaultColWidth="9.1796875" defaultRowHeight="12.5"/>
  <cols>
    <col min="1" max="1" width="6.26953125" style="225" customWidth="1"/>
    <col min="2" max="2" width="7.453125" style="225" customWidth="1"/>
    <col min="3" max="3" width="13.54296875" style="225" customWidth="1"/>
    <col min="4" max="4" width="3.453125" style="225" customWidth="1"/>
    <col min="5" max="5" width="3.81640625" style="225" customWidth="1"/>
    <col min="6" max="6" width="8.54296875" style="225" customWidth="1"/>
    <col min="7" max="7" width="9.26953125" style="225" customWidth="1"/>
    <col min="8" max="8" width="9" style="225" customWidth="1"/>
    <col min="9" max="9" width="0.26953125" style="225" customWidth="1"/>
    <col min="10" max="10" width="9.54296875" style="225" customWidth="1"/>
    <col min="11" max="11" width="9.1796875" style="225" customWidth="1"/>
    <col min="12" max="12" width="19.54296875" style="225" customWidth="1"/>
    <col min="13" max="16384" width="9.1796875" style="225"/>
  </cols>
  <sheetData>
    <row r="1" spans="1:12" ht="34.5" customHeight="1">
      <c r="A1" s="267" t="s">
        <v>28</v>
      </c>
      <c r="B1" s="267"/>
      <c r="C1" s="267"/>
      <c r="D1" s="267"/>
      <c r="E1" s="267"/>
      <c r="F1" s="267"/>
      <c r="G1" s="267"/>
      <c r="H1" s="267"/>
      <c r="I1" s="267"/>
      <c r="J1" s="267"/>
      <c r="K1" s="267"/>
      <c r="L1" s="267"/>
    </row>
    <row r="2" spans="1:12" ht="34.5" customHeight="1">
      <c r="A2" s="267" t="s">
        <v>422</v>
      </c>
      <c r="B2" s="267"/>
      <c r="C2" s="267"/>
      <c r="D2" s="267"/>
      <c r="E2" s="267"/>
      <c r="F2" s="267"/>
      <c r="G2" s="267"/>
      <c r="H2" s="267"/>
      <c r="I2" s="267"/>
      <c r="J2" s="267"/>
      <c r="K2" s="267"/>
      <c r="L2" s="267"/>
    </row>
    <row r="3" spans="1:12" ht="26.25" customHeight="1">
      <c r="A3" s="268" t="s">
        <v>30</v>
      </c>
      <c r="B3" s="268"/>
      <c r="C3" s="268" t="s">
        <v>31</v>
      </c>
      <c r="D3" s="268"/>
      <c r="E3" s="268"/>
      <c r="F3" s="268"/>
      <c r="G3" s="268"/>
      <c r="H3" s="268"/>
      <c r="I3" s="268"/>
      <c r="J3" s="268"/>
      <c r="K3" s="268"/>
      <c r="L3" s="268"/>
    </row>
    <row r="4" spans="1:12" ht="25.5" customHeight="1">
      <c r="A4" s="269" t="s">
        <v>2</v>
      </c>
      <c r="B4" s="269" t="s">
        <v>32</v>
      </c>
      <c r="C4" s="269"/>
      <c r="D4" s="269" t="s">
        <v>99</v>
      </c>
      <c r="E4" s="269"/>
      <c r="F4" s="269" t="s">
        <v>100</v>
      </c>
      <c r="G4" s="269" t="s">
        <v>101</v>
      </c>
      <c r="H4" s="269"/>
      <c r="I4" s="269" t="s">
        <v>36</v>
      </c>
      <c r="J4" s="269"/>
      <c r="K4" s="269"/>
      <c r="L4" s="269" t="s">
        <v>5</v>
      </c>
    </row>
    <row r="5" spans="1:12" ht="25.5" customHeight="1">
      <c r="A5" s="269"/>
      <c r="B5" s="269"/>
      <c r="C5" s="269"/>
      <c r="D5" s="269"/>
      <c r="E5" s="269"/>
      <c r="F5" s="269"/>
      <c r="G5" s="226" t="s">
        <v>423</v>
      </c>
      <c r="H5" s="226" t="s">
        <v>424</v>
      </c>
      <c r="I5" s="269" t="s">
        <v>423</v>
      </c>
      <c r="J5" s="269"/>
      <c r="K5" s="226" t="s">
        <v>424</v>
      </c>
      <c r="L5" s="269"/>
    </row>
    <row r="6" spans="1:12" ht="35.25" customHeight="1">
      <c r="A6" s="227" t="s">
        <v>28</v>
      </c>
      <c r="B6" s="270" t="s">
        <v>9</v>
      </c>
      <c r="C6" s="270"/>
      <c r="D6" s="272" t="s">
        <v>28</v>
      </c>
      <c r="E6" s="272"/>
      <c r="F6" s="230" t="s">
        <v>28</v>
      </c>
      <c r="G6" s="232" t="s">
        <v>28</v>
      </c>
      <c r="H6" s="232" t="s">
        <v>28</v>
      </c>
      <c r="I6" s="273">
        <v>15038627.09</v>
      </c>
      <c r="J6" s="273"/>
      <c r="K6" s="232">
        <v>5324026.5199999996</v>
      </c>
      <c r="L6" s="228"/>
    </row>
    <row r="7" spans="1:12" ht="35.25" customHeight="1">
      <c r="A7" s="227" t="s">
        <v>28</v>
      </c>
      <c r="B7" s="270" t="s">
        <v>54</v>
      </c>
      <c r="C7" s="270"/>
      <c r="D7" s="272" t="s">
        <v>28</v>
      </c>
      <c r="E7" s="272"/>
      <c r="F7" s="230" t="s">
        <v>28</v>
      </c>
      <c r="G7" s="232" t="s">
        <v>28</v>
      </c>
      <c r="H7" s="232" t="s">
        <v>28</v>
      </c>
      <c r="I7" s="273">
        <v>4203815.4400000004</v>
      </c>
      <c r="J7" s="273"/>
      <c r="K7" s="232">
        <v>1713944.01</v>
      </c>
      <c r="L7" s="228"/>
    </row>
    <row r="8" spans="1:12" ht="35.25" customHeight="1">
      <c r="A8" s="227" t="s">
        <v>28</v>
      </c>
      <c r="B8" s="270" t="s">
        <v>425</v>
      </c>
      <c r="C8" s="270"/>
      <c r="D8" s="272" t="s">
        <v>28</v>
      </c>
      <c r="E8" s="272"/>
      <c r="F8" s="230" t="s">
        <v>28</v>
      </c>
      <c r="G8" s="232" t="s">
        <v>28</v>
      </c>
      <c r="H8" s="232" t="s">
        <v>28</v>
      </c>
      <c r="I8" s="273">
        <v>1000000</v>
      </c>
      <c r="J8" s="273"/>
      <c r="K8" s="232">
        <v>178853.8</v>
      </c>
      <c r="L8" s="228"/>
    </row>
    <row r="9" spans="1:12" ht="47.25" customHeight="1">
      <c r="A9" s="227">
        <v>1</v>
      </c>
      <c r="B9" s="270" t="s">
        <v>426</v>
      </c>
      <c r="C9" s="270"/>
      <c r="D9" s="272" t="s">
        <v>427</v>
      </c>
      <c r="E9" s="272"/>
      <c r="F9" s="230">
        <v>2</v>
      </c>
      <c r="G9" s="232">
        <v>400000</v>
      </c>
      <c r="H9" s="232">
        <v>48919.95</v>
      </c>
      <c r="I9" s="273">
        <v>800000</v>
      </c>
      <c r="J9" s="273"/>
      <c r="K9" s="232">
        <v>97839.9</v>
      </c>
      <c r="L9" s="228"/>
    </row>
    <row r="10" spans="1:12" ht="35.25" customHeight="1">
      <c r="A10" s="227">
        <v>2</v>
      </c>
      <c r="B10" s="270" t="s">
        <v>428</v>
      </c>
      <c r="C10" s="270"/>
      <c r="D10" s="272" t="s">
        <v>427</v>
      </c>
      <c r="E10" s="272"/>
      <c r="F10" s="230">
        <v>2</v>
      </c>
      <c r="G10" s="232">
        <v>100000</v>
      </c>
      <c r="H10" s="232">
        <v>40506.949999999997</v>
      </c>
      <c r="I10" s="273">
        <v>200000</v>
      </c>
      <c r="J10" s="273"/>
      <c r="K10" s="232">
        <v>81013.899999999994</v>
      </c>
      <c r="L10" s="228"/>
    </row>
    <row r="11" spans="1:12" ht="35.25" customHeight="1">
      <c r="A11" s="227" t="s">
        <v>28</v>
      </c>
      <c r="B11" s="270" t="s">
        <v>429</v>
      </c>
      <c r="C11" s="270"/>
      <c r="D11" s="272" t="s">
        <v>28</v>
      </c>
      <c r="E11" s="272"/>
      <c r="F11" s="230" t="s">
        <v>28</v>
      </c>
      <c r="G11" s="232" t="s">
        <v>28</v>
      </c>
      <c r="H11" s="232" t="s">
        <v>28</v>
      </c>
      <c r="I11" s="273">
        <v>930000</v>
      </c>
      <c r="J11" s="273"/>
      <c r="K11" s="232">
        <v>136065.48000000001</v>
      </c>
      <c r="L11" s="228"/>
    </row>
    <row r="12" spans="1:12" ht="47.25" customHeight="1">
      <c r="A12" s="227">
        <v>1</v>
      </c>
      <c r="B12" s="270" t="s">
        <v>430</v>
      </c>
      <c r="C12" s="270"/>
      <c r="D12" s="272" t="s">
        <v>427</v>
      </c>
      <c r="E12" s="272"/>
      <c r="F12" s="230">
        <v>2</v>
      </c>
      <c r="G12" s="232">
        <v>250000</v>
      </c>
      <c r="H12" s="232">
        <v>52025.9</v>
      </c>
      <c r="I12" s="273">
        <v>500000</v>
      </c>
      <c r="J12" s="273"/>
      <c r="K12" s="232">
        <v>104051.8</v>
      </c>
      <c r="L12" s="228"/>
    </row>
    <row r="13" spans="1:12" ht="24" customHeight="1">
      <c r="A13" s="227">
        <v>2</v>
      </c>
      <c r="B13" s="270" t="s">
        <v>431</v>
      </c>
      <c r="C13" s="270"/>
      <c r="D13" s="272" t="s">
        <v>311</v>
      </c>
      <c r="E13" s="272"/>
      <c r="F13" s="230">
        <v>1</v>
      </c>
      <c r="G13" s="232">
        <v>300000</v>
      </c>
      <c r="H13" s="232">
        <v>30000</v>
      </c>
      <c r="I13" s="273">
        <v>300000</v>
      </c>
      <c r="J13" s="273"/>
      <c r="K13" s="232">
        <v>30000</v>
      </c>
      <c r="L13" s="228"/>
    </row>
    <row r="14" spans="1:12" ht="58.5" customHeight="1">
      <c r="A14" s="227">
        <v>3</v>
      </c>
      <c r="B14" s="270" t="s">
        <v>432</v>
      </c>
      <c r="C14" s="270"/>
      <c r="D14" s="272" t="s">
        <v>427</v>
      </c>
      <c r="E14" s="272"/>
      <c r="F14" s="230">
        <v>1</v>
      </c>
      <c r="G14" s="232">
        <v>130000</v>
      </c>
      <c r="H14" s="232">
        <v>2013.68</v>
      </c>
      <c r="I14" s="273">
        <v>130000</v>
      </c>
      <c r="J14" s="273"/>
      <c r="K14" s="232">
        <v>2013.68</v>
      </c>
      <c r="L14" s="228"/>
    </row>
    <row r="15" spans="1:12" ht="24" customHeight="1">
      <c r="A15" s="227" t="s">
        <v>28</v>
      </c>
      <c r="B15" s="270" t="s">
        <v>433</v>
      </c>
      <c r="C15" s="270"/>
      <c r="D15" s="272" t="s">
        <v>28</v>
      </c>
      <c r="E15" s="272"/>
      <c r="F15" s="230" t="s">
        <v>28</v>
      </c>
      <c r="G15" s="232" t="s">
        <v>28</v>
      </c>
      <c r="H15" s="232" t="s">
        <v>28</v>
      </c>
      <c r="I15" s="273">
        <v>216000</v>
      </c>
      <c r="J15" s="273"/>
      <c r="K15" s="232">
        <v>26691.42</v>
      </c>
      <c r="L15" s="228"/>
    </row>
    <row r="16" spans="1:12" ht="47.25" customHeight="1">
      <c r="A16" s="227">
        <v>1</v>
      </c>
      <c r="B16" s="270" t="s">
        <v>434</v>
      </c>
      <c r="C16" s="270"/>
      <c r="D16" s="272" t="s">
        <v>288</v>
      </c>
      <c r="E16" s="272"/>
      <c r="F16" s="230">
        <v>2</v>
      </c>
      <c r="G16" s="232">
        <v>100000</v>
      </c>
      <c r="H16" s="232">
        <v>12545.71</v>
      </c>
      <c r="I16" s="273">
        <v>200000</v>
      </c>
      <c r="J16" s="273"/>
      <c r="K16" s="232">
        <v>25091.42</v>
      </c>
      <c r="L16" s="228"/>
    </row>
    <row r="17" spans="1:12" ht="47.25" customHeight="1">
      <c r="A17" s="227">
        <v>2</v>
      </c>
      <c r="B17" s="270" t="s">
        <v>435</v>
      </c>
      <c r="C17" s="270"/>
      <c r="D17" s="272" t="s">
        <v>288</v>
      </c>
      <c r="E17" s="272"/>
      <c r="F17" s="230">
        <v>2</v>
      </c>
      <c r="G17" s="232">
        <v>8000</v>
      </c>
      <c r="H17" s="232">
        <v>800</v>
      </c>
      <c r="I17" s="273">
        <v>16000</v>
      </c>
      <c r="J17" s="273"/>
      <c r="K17" s="232">
        <v>1600</v>
      </c>
      <c r="L17" s="228"/>
    </row>
    <row r="18" spans="1:12" ht="24" customHeight="1">
      <c r="A18" s="227" t="s">
        <v>28</v>
      </c>
      <c r="B18" s="270" t="s">
        <v>436</v>
      </c>
      <c r="C18" s="270"/>
      <c r="D18" s="272" t="s">
        <v>28</v>
      </c>
      <c r="E18" s="272"/>
      <c r="F18" s="230" t="s">
        <v>28</v>
      </c>
      <c r="G18" s="232" t="s">
        <v>28</v>
      </c>
      <c r="H18" s="232" t="s">
        <v>28</v>
      </c>
      <c r="I18" s="273">
        <v>240000</v>
      </c>
      <c r="J18" s="273"/>
      <c r="K18" s="232">
        <v>24000</v>
      </c>
      <c r="L18" s="228"/>
    </row>
    <row r="19" spans="1:12" ht="24" customHeight="1">
      <c r="A19" s="227">
        <v>1</v>
      </c>
      <c r="B19" s="270" t="s">
        <v>437</v>
      </c>
      <c r="C19" s="270"/>
      <c r="D19" s="272" t="s">
        <v>427</v>
      </c>
      <c r="E19" s="272"/>
      <c r="F19" s="230">
        <v>1</v>
      </c>
      <c r="G19" s="232">
        <v>240000</v>
      </c>
      <c r="H19" s="232">
        <v>24000</v>
      </c>
      <c r="I19" s="273">
        <v>240000</v>
      </c>
      <c r="J19" s="273"/>
      <c r="K19" s="232">
        <v>24000</v>
      </c>
      <c r="L19" s="228"/>
    </row>
    <row r="20" spans="1:12" ht="35.25" customHeight="1">
      <c r="A20" s="227" t="s">
        <v>28</v>
      </c>
      <c r="B20" s="270" t="s">
        <v>438</v>
      </c>
      <c r="C20" s="270"/>
      <c r="D20" s="272" t="s">
        <v>28</v>
      </c>
      <c r="E20" s="272"/>
      <c r="F20" s="230" t="s">
        <v>28</v>
      </c>
      <c r="G20" s="232" t="s">
        <v>28</v>
      </c>
      <c r="H20" s="232" t="s">
        <v>28</v>
      </c>
      <c r="I20" s="273">
        <v>344114.64</v>
      </c>
      <c r="J20" s="273"/>
      <c r="K20" s="232">
        <v>215688.56</v>
      </c>
      <c r="L20" s="228"/>
    </row>
    <row r="21" spans="1:12" ht="24" customHeight="1">
      <c r="A21" s="227">
        <v>1</v>
      </c>
      <c r="B21" s="270" t="s">
        <v>439</v>
      </c>
      <c r="C21" s="270"/>
      <c r="D21" s="272" t="s">
        <v>124</v>
      </c>
      <c r="E21" s="272"/>
      <c r="F21" s="230">
        <v>6</v>
      </c>
      <c r="G21" s="232" t="s">
        <v>28</v>
      </c>
      <c r="H21" s="232">
        <v>10000</v>
      </c>
      <c r="I21" s="273" t="s">
        <v>28</v>
      </c>
      <c r="J21" s="273"/>
      <c r="K21" s="232">
        <v>60000</v>
      </c>
      <c r="L21" s="228"/>
    </row>
    <row r="22" spans="1:12" ht="35.25" customHeight="1">
      <c r="A22" s="227">
        <v>2</v>
      </c>
      <c r="B22" s="270" t="s">
        <v>440</v>
      </c>
      <c r="C22" s="270"/>
      <c r="D22" s="272" t="s">
        <v>288</v>
      </c>
      <c r="E22" s="272"/>
      <c r="F22" s="230">
        <v>2</v>
      </c>
      <c r="G22" s="232">
        <v>30000</v>
      </c>
      <c r="H22" s="232">
        <v>4907.37</v>
      </c>
      <c r="I22" s="273">
        <v>60000</v>
      </c>
      <c r="J22" s="273"/>
      <c r="K22" s="232">
        <v>9814.74</v>
      </c>
      <c r="L22" s="228"/>
    </row>
    <row r="23" spans="1:12" ht="24" customHeight="1">
      <c r="A23" s="271" t="s">
        <v>28</v>
      </c>
      <c r="B23" s="271"/>
      <c r="C23" s="271"/>
      <c r="D23" s="271"/>
      <c r="E23" s="271" t="s">
        <v>28</v>
      </c>
      <c r="F23" s="271"/>
      <c r="G23" s="271"/>
      <c r="H23" s="271"/>
      <c r="I23" s="271" t="s">
        <v>28</v>
      </c>
      <c r="J23" s="271"/>
      <c r="K23" s="271"/>
      <c r="L23" s="271"/>
    </row>
    <row r="24" spans="1:12" ht="34.5" customHeight="1">
      <c r="A24" s="267" t="s">
        <v>28</v>
      </c>
      <c r="B24" s="267"/>
      <c r="C24" s="267"/>
      <c r="D24" s="267"/>
      <c r="E24" s="267"/>
      <c r="F24" s="267"/>
      <c r="G24" s="267"/>
      <c r="H24" s="267"/>
      <c r="I24" s="267"/>
      <c r="J24" s="267"/>
      <c r="K24" s="267"/>
      <c r="L24" s="267"/>
    </row>
    <row r="25" spans="1:12" ht="34.5" customHeight="1">
      <c r="A25" s="267" t="s">
        <v>422</v>
      </c>
      <c r="B25" s="267"/>
      <c r="C25" s="267"/>
      <c r="D25" s="267"/>
      <c r="E25" s="267"/>
      <c r="F25" s="267"/>
      <c r="G25" s="267"/>
      <c r="H25" s="267"/>
      <c r="I25" s="267"/>
      <c r="J25" s="267"/>
      <c r="K25" s="267"/>
      <c r="L25" s="267"/>
    </row>
    <row r="26" spans="1:12" ht="26.25" customHeight="1">
      <c r="A26" s="268" t="s">
        <v>30</v>
      </c>
      <c r="B26" s="268"/>
      <c r="C26" s="268" t="s">
        <v>31</v>
      </c>
      <c r="D26" s="268"/>
      <c r="E26" s="268"/>
      <c r="F26" s="268"/>
      <c r="G26" s="268"/>
      <c r="H26" s="268"/>
      <c r="I26" s="268"/>
      <c r="J26" s="268"/>
      <c r="K26" s="268"/>
      <c r="L26" s="268"/>
    </row>
    <row r="27" spans="1:12" ht="25.5" customHeight="1">
      <c r="A27" s="269" t="s">
        <v>2</v>
      </c>
      <c r="B27" s="269" t="s">
        <v>32</v>
      </c>
      <c r="C27" s="269"/>
      <c r="D27" s="269" t="s">
        <v>99</v>
      </c>
      <c r="E27" s="269"/>
      <c r="F27" s="269" t="s">
        <v>100</v>
      </c>
      <c r="G27" s="269" t="s">
        <v>101</v>
      </c>
      <c r="H27" s="269"/>
      <c r="I27" s="269" t="s">
        <v>36</v>
      </c>
      <c r="J27" s="269"/>
      <c r="K27" s="269"/>
      <c r="L27" s="269" t="s">
        <v>5</v>
      </c>
    </row>
    <row r="28" spans="1:12" ht="25.5" customHeight="1">
      <c r="A28" s="269"/>
      <c r="B28" s="269"/>
      <c r="C28" s="269"/>
      <c r="D28" s="269"/>
      <c r="E28" s="269"/>
      <c r="F28" s="269"/>
      <c r="G28" s="226" t="s">
        <v>423</v>
      </c>
      <c r="H28" s="226" t="s">
        <v>424</v>
      </c>
      <c r="I28" s="269" t="s">
        <v>423</v>
      </c>
      <c r="J28" s="269"/>
      <c r="K28" s="226" t="s">
        <v>424</v>
      </c>
      <c r="L28" s="269"/>
    </row>
    <row r="29" spans="1:12" ht="35.25" customHeight="1">
      <c r="A29" s="227">
        <v>3</v>
      </c>
      <c r="B29" s="270" t="s">
        <v>441</v>
      </c>
      <c r="C29" s="270"/>
      <c r="D29" s="272" t="s">
        <v>288</v>
      </c>
      <c r="E29" s="272"/>
      <c r="F29" s="230">
        <v>2</v>
      </c>
      <c r="G29" s="232">
        <v>3000</v>
      </c>
      <c r="H29" s="232">
        <v>300</v>
      </c>
      <c r="I29" s="273">
        <v>6000</v>
      </c>
      <c r="J29" s="273"/>
      <c r="K29" s="232">
        <v>600</v>
      </c>
      <c r="L29" s="228"/>
    </row>
    <row r="30" spans="1:12" ht="47.25" customHeight="1">
      <c r="A30" s="227">
        <v>4</v>
      </c>
      <c r="B30" s="270" t="s">
        <v>442</v>
      </c>
      <c r="C30" s="270"/>
      <c r="D30" s="272" t="s">
        <v>288</v>
      </c>
      <c r="E30" s="272"/>
      <c r="F30" s="230">
        <v>2</v>
      </c>
      <c r="G30" s="232">
        <v>15000</v>
      </c>
      <c r="H30" s="232">
        <v>1500</v>
      </c>
      <c r="I30" s="273">
        <v>30000</v>
      </c>
      <c r="J30" s="273"/>
      <c r="K30" s="232">
        <v>3000</v>
      </c>
      <c r="L30" s="228"/>
    </row>
    <row r="31" spans="1:12" ht="24" customHeight="1">
      <c r="A31" s="227">
        <v>5</v>
      </c>
      <c r="B31" s="270" t="s">
        <v>443</v>
      </c>
      <c r="C31" s="270"/>
      <c r="D31" s="272" t="s">
        <v>288</v>
      </c>
      <c r="E31" s="272"/>
      <c r="F31" s="230">
        <v>1</v>
      </c>
      <c r="G31" s="232">
        <v>3000</v>
      </c>
      <c r="H31" s="232">
        <v>300</v>
      </c>
      <c r="I31" s="273">
        <v>3000</v>
      </c>
      <c r="J31" s="273"/>
      <c r="K31" s="232">
        <v>300</v>
      </c>
      <c r="L31" s="228"/>
    </row>
    <row r="32" spans="1:12" ht="24" customHeight="1">
      <c r="A32" s="227">
        <v>6</v>
      </c>
      <c r="B32" s="270" t="s">
        <v>444</v>
      </c>
      <c r="C32" s="270"/>
      <c r="D32" s="272" t="s">
        <v>427</v>
      </c>
      <c r="E32" s="272"/>
      <c r="F32" s="230">
        <v>2</v>
      </c>
      <c r="G32" s="232">
        <v>20000</v>
      </c>
      <c r="H32" s="232">
        <v>1139.6600000000001</v>
      </c>
      <c r="I32" s="273">
        <v>40000</v>
      </c>
      <c r="J32" s="273"/>
      <c r="K32" s="232">
        <v>2279.3200000000002</v>
      </c>
      <c r="L32" s="228"/>
    </row>
    <row r="33" spans="1:12" ht="24" customHeight="1">
      <c r="A33" s="227">
        <v>7</v>
      </c>
      <c r="B33" s="270" t="s">
        <v>445</v>
      </c>
      <c r="C33" s="270"/>
      <c r="D33" s="272" t="s">
        <v>191</v>
      </c>
      <c r="E33" s="272"/>
      <c r="F33" s="230">
        <v>1</v>
      </c>
      <c r="G33" s="232">
        <v>5000</v>
      </c>
      <c r="H33" s="232" t="s">
        <v>28</v>
      </c>
      <c r="I33" s="273">
        <v>5000</v>
      </c>
      <c r="J33" s="273"/>
      <c r="K33" s="232" t="s">
        <v>28</v>
      </c>
      <c r="L33" s="228"/>
    </row>
    <row r="34" spans="1:12" ht="24" customHeight="1">
      <c r="A34" s="227">
        <v>8</v>
      </c>
      <c r="B34" s="270" t="s">
        <v>446</v>
      </c>
      <c r="C34" s="270"/>
      <c r="D34" s="272" t="s">
        <v>427</v>
      </c>
      <c r="E34" s="272"/>
      <c r="F34" s="230">
        <v>1</v>
      </c>
      <c r="G34" s="232">
        <v>10000</v>
      </c>
      <c r="H34" s="232">
        <v>886.61</v>
      </c>
      <c r="I34" s="273">
        <v>10000</v>
      </c>
      <c r="J34" s="273"/>
      <c r="K34" s="232">
        <v>886.61</v>
      </c>
      <c r="L34" s="228"/>
    </row>
    <row r="35" spans="1:12" ht="24" customHeight="1">
      <c r="A35" s="227">
        <v>9</v>
      </c>
      <c r="B35" s="270" t="s">
        <v>447</v>
      </c>
      <c r="C35" s="270"/>
      <c r="D35" s="272" t="s">
        <v>427</v>
      </c>
      <c r="E35" s="272"/>
      <c r="F35" s="230">
        <v>1</v>
      </c>
      <c r="G35" s="232">
        <v>10000</v>
      </c>
      <c r="H35" s="232">
        <v>886.61</v>
      </c>
      <c r="I35" s="273">
        <v>10000</v>
      </c>
      <c r="J35" s="273"/>
      <c r="K35" s="232">
        <v>886.61</v>
      </c>
      <c r="L35" s="228"/>
    </row>
    <row r="36" spans="1:12" ht="24" customHeight="1">
      <c r="A36" s="227">
        <v>10</v>
      </c>
      <c r="B36" s="270" t="s">
        <v>448</v>
      </c>
      <c r="C36" s="270"/>
      <c r="D36" s="272" t="s">
        <v>191</v>
      </c>
      <c r="E36" s="272"/>
      <c r="F36" s="230">
        <v>2</v>
      </c>
      <c r="G36" s="232">
        <v>5000</v>
      </c>
      <c r="H36" s="232" t="s">
        <v>28</v>
      </c>
      <c r="I36" s="273">
        <v>10000</v>
      </c>
      <c r="J36" s="273"/>
      <c r="K36" s="232" t="s">
        <v>28</v>
      </c>
      <c r="L36" s="228"/>
    </row>
    <row r="37" spans="1:12" ht="24" customHeight="1">
      <c r="A37" s="227">
        <v>11</v>
      </c>
      <c r="B37" s="270" t="s">
        <v>449</v>
      </c>
      <c r="C37" s="270"/>
      <c r="D37" s="272" t="s">
        <v>427</v>
      </c>
      <c r="E37" s="272"/>
      <c r="F37" s="230">
        <v>2</v>
      </c>
      <c r="G37" s="232">
        <v>10000</v>
      </c>
      <c r="H37" s="232" t="s">
        <v>28</v>
      </c>
      <c r="I37" s="273">
        <v>20000</v>
      </c>
      <c r="J37" s="273"/>
      <c r="K37" s="232" t="s">
        <v>28</v>
      </c>
      <c r="L37" s="228"/>
    </row>
    <row r="38" spans="1:12" ht="24" customHeight="1">
      <c r="A38" s="227">
        <v>12</v>
      </c>
      <c r="B38" s="270" t="s">
        <v>450</v>
      </c>
      <c r="C38" s="270"/>
      <c r="D38" s="272" t="s">
        <v>427</v>
      </c>
      <c r="E38" s="272"/>
      <c r="F38" s="230">
        <v>1</v>
      </c>
      <c r="G38" s="232">
        <v>10000</v>
      </c>
      <c r="H38" s="232">
        <v>1000</v>
      </c>
      <c r="I38" s="273">
        <v>10000</v>
      </c>
      <c r="J38" s="273"/>
      <c r="K38" s="232">
        <v>1000</v>
      </c>
      <c r="L38" s="228"/>
    </row>
    <row r="39" spans="1:12" ht="24" customHeight="1">
      <c r="A39" s="227">
        <v>13</v>
      </c>
      <c r="B39" s="270" t="s">
        <v>451</v>
      </c>
      <c r="C39" s="270"/>
      <c r="D39" s="272" t="s">
        <v>288</v>
      </c>
      <c r="E39" s="272"/>
      <c r="F39" s="230">
        <v>2</v>
      </c>
      <c r="G39" s="232">
        <v>1500</v>
      </c>
      <c r="H39" s="232">
        <v>150</v>
      </c>
      <c r="I39" s="273">
        <v>3000</v>
      </c>
      <c r="J39" s="273"/>
      <c r="K39" s="232">
        <v>300</v>
      </c>
      <c r="L39" s="228"/>
    </row>
    <row r="40" spans="1:12" ht="24" customHeight="1">
      <c r="A40" s="227">
        <v>14</v>
      </c>
      <c r="B40" s="270" t="s">
        <v>452</v>
      </c>
      <c r="C40" s="270"/>
      <c r="D40" s="272" t="s">
        <v>288</v>
      </c>
      <c r="E40" s="272"/>
      <c r="F40" s="230">
        <v>2</v>
      </c>
      <c r="G40" s="232">
        <v>1000</v>
      </c>
      <c r="H40" s="232">
        <v>100</v>
      </c>
      <c r="I40" s="273">
        <v>2000</v>
      </c>
      <c r="J40" s="273"/>
      <c r="K40" s="232">
        <v>200</v>
      </c>
      <c r="L40" s="228"/>
    </row>
    <row r="41" spans="1:12" ht="24" customHeight="1">
      <c r="A41" s="227">
        <v>15</v>
      </c>
      <c r="B41" s="270" t="s">
        <v>453</v>
      </c>
      <c r="C41" s="270"/>
      <c r="D41" s="272" t="s">
        <v>166</v>
      </c>
      <c r="E41" s="272"/>
      <c r="F41" s="230">
        <v>80</v>
      </c>
      <c r="G41" s="232" t="s">
        <v>28</v>
      </c>
      <c r="H41" s="232">
        <v>15</v>
      </c>
      <c r="I41" s="273" t="s">
        <v>28</v>
      </c>
      <c r="J41" s="273"/>
      <c r="K41" s="232">
        <v>1200</v>
      </c>
      <c r="L41" s="228"/>
    </row>
    <row r="42" spans="1:12" ht="47.25" customHeight="1">
      <c r="A42" s="227">
        <v>16</v>
      </c>
      <c r="B42" s="270" t="s">
        <v>454</v>
      </c>
      <c r="C42" s="270"/>
      <c r="D42" s="272" t="s">
        <v>288</v>
      </c>
      <c r="E42" s="272"/>
      <c r="F42" s="230">
        <v>1</v>
      </c>
      <c r="G42" s="232">
        <v>8000</v>
      </c>
      <c r="H42" s="232">
        <v>800</v>
      </c>
      <c r="I42" s="273">
        <v>8000</v>
      </c>
      <c r="J42" s="273"/>
      <c r="K42" s="232">
        <v>800</v>
      </c>
      <c r="L42" s="228"/>
    </row>
    <row r="43" spans="1:12" ht="45" customHeight="1">
      <c r="A43" s="227">
        <v>17</v>
      </c>
      <c r="B43" s="270" t="s">
        <v>455</v>
      </c>
      <c r="C43" s="270"/>
      <c r="D43" s="272" t="s">
        <v>166</v>
      </c>
      <c r="E43" s="272"/>
      <c r="F43" s="230">
        <v>3</v>
      </c>
      <c r="G43" s="232" t="s">
        <v>28</v>
      </c>
      <c r="H43" s="232">
        <v>35</v>
      </c>
      <c r="I43" s="273" t="s">
        <v>28</v>
      </c>
      <c r="J43" s="273"/>
      <c r="K43" s="232">
        <v>105</v>
      </c>
      <c r="L43" s="228"/>
    </row>
    <row r="44" spans="1:12" ht="70.5" customHeight="1">
      <c r="A44" s="227">
        <v>18</v>
      </c>
      <c r="B44" s="270" t="s">
        <v>456</v>
      </c>
      <c r="C44" s="270"/>
      <c r="D44" s="272" t="s">
        <v>288</v>
      </c>
      <c r="E44" s="272"/>
      <c r="F44" s="230">
        <v>3</v>
      </c>
      <c r="G44" s="232">
        <v>15000</v>
      </c>
      <c r="H44" s="232">
        <v>1500</v>
      </c>
      <c r="I44" s="273">
        <v>45000</v>
      </c>
      <c r="J44" s="273"/>
      <c r="K44" s="232">
        <v>4500</v>
      </c>
      <c r="L44" s="228"/>
    </row>
    <row r="45" spans="1:12" ht="47.25" customHeight="1">
      <c r="A45" s="227">
        <v>19</v>
      </c>
      <c r="B45" s="270" t="s">
        <v>457</v>
      </c>
      <c r="C45" s="270"/>
      <c r="D45" s="272" t="s">
        <v>191</v>
      </c>
      <c r="E45" s="272"/>
      <c r="F45" s="230">
        <v>3</v>
      </c>
      <c r="G45" s="232">
        <v>12000</v>
      </c>
      <c r="H45" s="232">
        <v>1200</v>
      </c>
      <c r="I45" s="273">
        <v>36000</v>
      </c>
      <c r="J45" s="273"/>
      <c r="K45" s="232">
        <v>3600</v>
      </c>
      <c r="L45" s="228"/>
    </row>
    <row r="46" spans="1:12" ht="35.25" customHeight="1">
      <c r="A46" s="227">
        <v>20</v>
      </c>
      <c r="B46" s="270" t="s">
        <v>458</v>
      </c>
      <c r="C46" s="270"/>
      <c r="D46" s="272" t="s">
        <v>191</v>
      </c>
      <c r="E46" s="272"/>
      <c r="F46" s="230">
        <v>3</v>
      </c>
      <c r="G46" s="232">
        <v>1000</v>
      </c>
      <c r="H46" s="232">
        <v>100</v>
      </c>
      <c r="I46" s="273">
        <v>3000</v>
      </c>
      <c r="J46" s="273"/>
      <c r="K46" s="232">
        <v>300</v>
      </c>
      <c r="L46" s="228"/>
    </row>
    <row r="47" spans="1:12" ht="24" customHeight="1">
      <c r="A47" s="271" t="s">
        <v>28</v>
      </c>
      <c r="B47" s="271"/>
      <c r="C47" s="271"/>
      <c r="D47" s="271"/>
      <c r="E47" s="271" t="s">
        <v>28</v>
      </c>
      <c r="F47" s="271"/>
      <c r="G47" s="271"/>
      <c r="H47" s="271"/>
      <c r="I47" s="271" t="s">
        <v>28</v>
      </c>
      <c r="J47" s="271"/>
      <c r="K47" s="271"/>
      <c r="L47" s="271"/>
    </row>
    <row r="48" spans="1:12" ht="34.5" customHeight="1">
      <c r="A48" s="267" t="s">
        <v>28</v>
      </c>
      <c r="B48" s="267"/>
      <c r="C48" s="267"/>
      <c r="D48" s="267"/>
      <c r="E48" s="267"/>
      <c r="F48" s="267"/>
      <c r="G48" s="267"/>
      <c r="H48" s="267"/>
      <c r="I48" s="267"/>
      <c r="J48" s="267"/>
      <c r="K48" s="267"/>
      <c r="L48" s="267"/>
    </row>
    <row r="49" spans="1:12" ht="34.5" customHeight="1">
      <c r="A49" s="267" t="s">
        <v>422</v>
      </c>
      <c r="B49" s="267"/>
      <c r="C49" s="267"/>
      <c r="D49" s="267"/>
      <c r="E49" s="267"/>
      <c r="F49" s="267"/>
      <c r="G49" s="267"/>
      <c r="H49" s="267"/>
      <c r="I49" s="267"/>
      <c r="J49" s="267"/>
      <c r="K49" s="267"/>
      <c r="L49" s="267"/>
    </row>
    <row r="50" spans="1:12" ht="26.25" customHeight="1">
      <c r="A50" s="268" t="s">
        <v>30</v>
      </c>
      <c r="B50" s="268"/>
      <c r="C50" s="268" t="s">
        <v>31</v>
      </c>
      <c r="D50" s="268"/>
      <c r="E50" s="268"/>
      <c r="F50" s="268"/>
      <c r="G50" s="268"/>
      <c r="H50" s="268"/>
      <c r="I50" s="268"/>
      <c r="J50" s="268"/>
      <c r="K50" s="268"/>
      <c r="L50" s="268"/>
    </row>
    <row r="51" spans="1:12" ht="25.5" customHeight="1">
      <c r="A51" s="269" t="s">
        <v>2</v>
      </c>
      <c r="B51" s="269" t="s">
        <v>32</v>
      </c>
      <c r="C51" s="269"/>
      <c r="D51" s="269" t="s">
        <v>99</v>
      </c>
      <c r="E51" s="269"/>
      <c r="F51" s="269" t="s">
        <v>100</v>
      </c>
      <c r="G51" s="269" t="s">
        <v>101</v>
      </c>
      <c r="H51" s="269"/>
      <c r="I51" s="269" t="s">
        <v>36</v>
      </c>
      <c r="J51" s="269"/>
      <c r="K51" s="269"/>
      <c r="L51" s="269" t="s">
        <v>5</v>
      </c>
    </row>
    <row r="52" spans="1:12" ht="25.5" customHeight="1">
      <c r="A52" s="269"/>
      <c r="B52" s="269"/>
      <c r="C52" s="269"/>
      <c r="D52" s="269"/>
      <c r="E52" s="269"/>
      <c r="F52" s="269"/>
      <c r="G52" s="226" t="s">
        <v>423</v>
      </c>
      <c r="H52" s="226" t="s">
        <v>424</v>
      </c>
      <c r="I52" s="269" t="s">
        <v>423</v>
      </c>
      <c r="J52" s="269"/>
      <c r="K52" s="226" t="s">
        <v>424</v>
      </c>
      <c r="L52" s="269"/>
    </row>
    <row r="53" spans="1:12" ht="35.25" customHeight="1">
      <c r="A53" s="227">
        <v>21</v>
      </c>
      <c r="B53" s="270" t="s">
        <v>459</v>
      </c>
      <c r="C53" s="270"/>
      <c r="D53" s="272" t="s">
        <v>191</v>
      </c>
      <c r="E53" s="272"/>
      <c r="F53" s="230">
        <v>5</v>
      </c>
      <c r="G53" s="232">
        <v>800</v>
      </c>
      <c r="H53" s="232">
        <v>80</v>
      </c>
      <c r="I53" s="273">
        <v>4000</v>
      </c>
      <c r="J53" s="273"/>
      <c r="K53" s="232">
        <v>400</v>
      </c>
      <c r="L53" s="228"/>
    </row>
    <row r="54" spans="1:12" ht="35.25" customHeight="1">
      <c r="A54" s="227">
        <v>22</v>
      </c>
      <c r="B54" s="270" t="s">
        <v>460</v>
      </c>
      <c r="C54" s="270"/>
      <c r="D54" s="272" t="s">
        <v>191</v>
      </c>
      <c r="E54" s="272"/>
      <c r="F54" s="230">
        <v>3</v>
      </c>
      <c r="G54" s="232">
        <v>1000</v>
      </c>
      <c r="H54" s="232">
        <v>100</v>
      </c>
      <c r="I54" s="273">
        <v>3000</v>
      </c>
      <c r="J54" s="273"/>
      <c r="K54" s="232">
        <v>300</v>
      </c>
      <c r="L54" s="228"/>
    </row>
    <row r="55" spans="1:12" ht="35.25" customHeight="1">
      <c r="A55" s="227">
        <v>23</v>
      </c>
      <c r="B55" s="270" t="s">
        <v>461</v>
      </c>
      <c r="C55" s="270"/>
      <c r="D55" s="272" t="s">
        <v>191</v>
      </c>
      <c r="E55" s="272"/>
      <c r="F55" s="230">
        <v>6</v>
      </c>
      <c r="G55" s="232" t="s">
        <v>28</v>
      </c>
      <c r="H55" s="232">
        <v>500</v>
      </c>
      <c r="I55" s="273" t="s">
        <v>28</v>
      </c>
      <c r="J55" s="273"/>
      <c r="K55" s="232">
        <v>3000</v>
      </c>
      <c r="L55" s="228"/>
    </row>
    <row r="56" spans="1:12" ht="35.25" customHeight="1">
      <c r="A56" s="227">
        <v>24</v>
      </c>
      <c r="B56" s="270" t="s">
        <v>462</v>
      </c>
      <c r="C56" s="270"/>
      <c r="D56" s="272" t="s">
        <v>191</v>
      </c>
      <c r="E56" s="272"/>
      <c r="F56" s="230">
        <v>1</v>
      </c>
      <c r="G56" s="232" t="s">
        <v>28</v>
      </c>
      <c r="H56" s="232">
        <v>500</v>
      </c>
      <c r="I56" s="273" t="s">
        <v>28</v>
      </c>
      <c r="J56" s="273"/>
      <c r="K56" s="232">
        <v>500</v>
      </c>
      <c r="L56" s="228"/>
    </row>
    <row r="57" spans="1:12" ht="35.25" customHeight="1">
      <c r="A57" s="227">
        <v>25</v>
      </c>
      <c r="B57" s="270" t="s">
        <v>463</v>
      </c>
      <c r="C57" s="270"/>
      <c r="D57" s="272" t="s">
        <v>191</v>
      </c>
      <c r="E57" s="272"/>
      <c r="F57" s="230">
        <v>9</v>
      </c>
      <c r="G57" s="232" t="s">
        <v>28</v>
      </c>
      <c r="H57" s="232">
        <v>300</v>
      </c>
      <c r="I57" s="273" t="s">
        <v>28</v>
      </c>
      <c r="J57" s="273"/>
      <c r="K57" s="232">
        <v>2700</v>
      </c>
      <c r="L57" s="228"/>
    </row>
    <row r="58" spans="1:12" ht="35.25" customHeight="1">
      <c r="A58" s="227">
        <v>26</v>
      </c>
      <c r="B58" s="270" t="s">
        <v>464</v>
      </c>
      <c r="C58" s="270"/>
      <c r="D58" s="272" t="s">
        <v>191</v>
      </c>
      <c r="E58" s="272"/>
      <c r="F58" s="230">
        <v>3</v>
      </c>
      <c r="G58" s="232" t="s">
        <v>28</v>
      </c>
      <c r="H58" s="232">
        <v>300</v>
      </c>
      <c r="I58" s="273" t="s">
        <v>28</v>
      </c>
      <c r="J58" s="273"/>
      <c r="K58" s="232">
        <v>900</v>
      </c>
      <c r="L58" s="228"/>
    </row>
    <row r="59" spans="1:12" ht="35.25" customHeight="1">
      <c r="A59" s="227">
        <v>27</v>
      </c>
      <c r="B59" s="270" t="s">
        <v>465</v>
      </c>
      <c r="C59" s="270"/>
      <c r="D59" s="272" t="s">
        <v>191</v>
      </c>
      <c r="E59" s="272"/>
      <c r="F59" s="230">
        <v>3</v>
      </c>
      <c r="G59" s="232" t="s">
        <v>28</v>
      </c>
      <c r="H59" s="232">
        <v>500</v>
      </c>
      <c r="I59" s="273" t="s">
        <v>28</v>
      </c>
      <c r="J59" s="273"/>
      <c r="K59" s="232">
        <v>1500</v>
      </c>
      <c r="L59" s="228"/>
    </row>
    <row r="60" spans="1:12" ht="35.25" customHeight="1">
      <c r="A60" s="227">
        <v>28</v>
      </c>
      <c r="B60" s="270" t="s">
        <v>466</v>
      </c>
      <c r="C60" s="270"/>
      <c r="D60" s="272" t="s">
        <v>191</v>
      </c>
      <c r="E60" s="272"/>
      <c r="F60" s="230">
        <v>3</v>
      </c>
      <c r="G60" s="232" t="s">
        <v>28</v>
      </c>
      <c r="H60" s="232">
        <v>1000</v>
      </c>
      <c r="I60" s="273" t="s">
        <v>28</v>
      </c>
      <c r="J60" s="273"/>
      <c r="K60" s="232">
        <v>3000</v>
      </c>
      <c r="L60" s="228"/>
    </row>
    <row r="61" spans="1:12" ht="47.25" customHeight="1">
      <c r="A61" s="227">
        <v>29</v>
      </c>
      <c r="B61" s="270" t="s">
        <v>467</v>
      </c>
      <c r="C61" s="270"/>
      <c r="D61" s="272" t="s">
        <v>191</v>
      </c>
      <c r="E61" s="272"/>
      <c r="F61" s="230">
        <v>3</v>
      </c>
      <c r="G61" s="232">
        <v>6000</v>
      </c>
      <c r="H61" s="232">
        <v>600</v>
      </c>
      <c r="I61" s="273">
        <v>18000</v>
      </c>
      <c r="J61" s="273"/>
      <c r="K61" s="232">
        <v>1800</v>
      </c>
      <c r="L61" s="228"/>
    </row>
    <row r="62" spans="1:12" ht="35.25" customHeight="1">
      <c r="A62" s="227">
        <v>30</v>
      </c>
      <c r="B62" s="270" t="s">
        <v>468</v>
      </c>
      <c r="C62" s="270"/>
      <c r="D62" s="272" t="s">
        <v>191</v>
      </c>
      <c r="E62" s="272"/>
      <c r="F62" s="230">
        <v>3</v>
      </c>
      <c r="G62" s="232">
        <v>1500</v>
      </c>
      <c r="H62" s="232">
        <v>150</v>
      </c>
      <c r="I62" s="273">
        <v>4500</v>
      </c>
      <c r="J62" s="273"/>
      <c r="K62" s="232">
        <v>450</v>
      </c>
      <c r="L62" s="228"/>
    </row>
    <row r="63" spans="1:12" ht="24" customHeight="1">
      <c r="A63" s="227">
        <v>31</v>
      </c>
      <c r="B63" s="270" t="s">
        <v>469</v>
      </c>
      <c r="C63" s="270"/>
      <c r="D63" s="272" t="s">
        <v>166</v>
      </c>
      <c r="E63" s="272"/>
      <c r="F63" s="230">
        <v>45</v>
      </c>
      <c r="G63" s="232" t="s">
        <v>28</v>
      </c>
      <c r="H63" s="232">
        <v>80</v>
      </c>
      <c r="I63" s="273" t="s">
        <v>28</v>
      </c>
      <c r="J63" s="273"/>
      <c r="K63" s="232">
        <v>3600</v>
      </c>
      <c r="L63" s="228"/>
    </row>
    <row r="64" spans="1:12" ht="24" customHeight="1">
      <c r="A64" s="227">
        <v>32</v>
      </c>
      <c r="B64" s="270" t="s">
        <v>470</v>
      </c>
      <c r="C64" s="270"/>
      <c r="D64" s="272" t="s">
        <v>166</v>
      </c>
      <c r="E64" s="272"/>
      <c r="F64" s="230">
        <v>80</v>
      </c>
      <c r="G64" s="232" t="s">
        <v>28</v>
      </c>
      <c r="H64" s="232">
        <v>70</v>
      </c>
      <c r="I64" s="273" t="s">
        <v>28</v>
      </c>
      <c r="J64" s="273"/>
      <c r="K64" s="232">
        <v>5600</v>
      </c>
      <c r="L64" s="228"/>
    </row>
    <row r="65" spans="1:12" ht="24" customHeight="1">
      <c r="A65" s="227">
        <v>33</v>
      </c>
      <c r="B65" s="270" t="s">
        <v>471</v>
      </c>
      <c r="C65" s="270"/>
      <c r="D65" s="272" t="s">
        <v>166</v>
      </c>
      <c r="E65" s="272"/>
      <c r="F65" s="230">
        <v>10</v>
      </c>
      <c r="G65" s="232" t="s">
        <v>28</v>
      </c>
      <c r="H65" s="232">
        <v>60</v>
      </c>
      <c r="I65" s="273" t="s">
        <v>28</v>
      </c>
      <c r="J65" s="273"/>
      <c r="K65" s="232">
        <v>600</v>
      </c>
      <c r="L65" s="228"/>
    </row>
    <row r="66" spans="1:12" ht="24" customHeight="1">
      <c r="A66" s="227">
        <v>34</v>
      </c>
      <c r="B66" s="270" t="s">
        <v>472</v>
      </c>
      <c r="C66" s="270"/>
      <c r="D66" s="272" t="s">
        <v>166</v>
      </c>
      <c r="E66" s="272"/>
      <c r="F66" s="230">
        <v>150</v>
      </c>
      <c r="G66" s="232" t="s">
        <v>28</v>
      </c>
      <c r="H66" s="232">
        <v>50</v>
      </c>
      <c r="I66" s="273" t="s">
        <v>28</v>
      </c>
      <c r="J66" s="273"/>
      <c r="K66" s="232">
        <v>7500</v>
      </c>
      <c r="L66" s="228"/>
    </row>
    <row r="67" spans="1:12" ht="24" customHeight="1">
      <c r="A67" s="227">
        <v>35</v>
      </c>
      <c r="B67" s="270" t="s">
        <v>473</v>
      </c>
      <c r="C67" s="270"/>
      <c r="D67" s="272" t="s">
        <v>166</v>
      </c>
      <c r="E67" s="272"/>
      <c r="F67" s="230">
        <v>45</v>
      </c>
      <c r="G67" s="232" t="s">
        <v>28</v>
      </c>
      <c r="H67" s="232">
        <v>30</v>
      </c>
      <c r="I67" s="273" t="s">
        <v>28</v>
      </c>
      <c r="J67" s="273"/>
      <c r="K67" s="232">
        <v>1350</v>
      </c>
      <c r="L67" s="228"/>
    </row>
    <row r="68" spans="1:12" ht="24" customHeight="1">
      <c r="A68" s="227">
        <v>36</v>
      </c>
      <c r="B68" s="270" t="s">
        <v>474</v>
      </c>
      <c r="C68" s="270"/>
      <c r="D68" s="272" t="s">
        <v>166</v>
      </c>
      <c r="E68" s="272"/>
      <c r="F68" s="230">
        <v>15</v>
      </c>
      <c r="G68" s="232" t="s">
        <v>28</v>
      </c>
      <c r="H68" s="232">
        <v>25</v>
      </c>
      <c r="I68" s="273" t="s">
        <v>28</v>
      </c>
      <c r="J68" s="273"/>
      <c r="K68" s="232">
        <v>375</v>
      </c>
      <c r="L68" s="228"/>
    </row>
    <row r="69" spans="1:12" ht="24" customHeight="1">
      <c r="A69" s="227">
        <v>37</v>
      </c>
      <c r="B69" s="270" t="s">
        <v>475</v>
      </c>
      <c r="C69" s="270"/>
      <c r="D69" s="272" t="s">
        <v>191</v>
      </c>
      <c r="E69" s="272"/>
      <c r="F69" s="230">
        <v>19</v>
      </c>
      <c r="G69" s="232" t="s">
        <v>28</v>
      </c>
      <c r="H69" s="232">
        <v>200</v>
      </c>
      <c r="I69" s="273" t="s">
        <v>28</v>
      </c>
      <c r="J69" s="273"/>
      <c r="K69" s="232">
        <v>3800</v>
      </c>
      <c r="L69" s="228"/>
    </row>
    <row r="70" spans="1:12" ht="24" customHeight="1">
      <c r="A70" s="227">
        <v>38</v>
      </c>
      <c r="B70" s="270" t="s">
        <v>476</v>
      </c>
      <c r="C70" s="270"/>
      <c r="D70" s="272" t="s">
        <v>191</v>
      </c>
      <c r="E70" s="272"/>
      <c r="F70" s="230">
        <v>19</v>
      </c>
      <c r="G70" s="232" t="s">
        <v>28</v>
      </c>
      <c r="H70" s="232">
        <v>800</v>
      </c>
      <c r="I70" s="273" t="s">
        <v>28</v>
      </c>
      <c r="J70" s="273"/>
      <c r="K70" s="232">
        <v>15200</v>
      </c>
      <c r="L70" s="228"/>
    </row>
    <row r="71" spans="1:12" ht="24" customHeight="1">
      <c r="A71" s="227">
        <v>39</v>
      </c>
      <c r="B71" s="270" t="s">
        <v>477</v>
      </c>
      <c r="C71" s="270"/>
      <c r="D71" s="272" t="s">
        <v>191</v>
      </c>
      <c r="E71" s="272"/>
      <c r="F71" s="230">
        <v>9</v>
      </c>
      <c r="G71" s="232" t="s">
        <v>28</v>
      </c>
      <c r="H71" s="232">
        <v>2500</v>
      </c>
      <c r="I71" s="273" t="s">
        <v>28</v>
      </c>
      <c r="J71" s="273"/>
      <c r="K71" s="232">
        <v>22500</v>
      </c>
      <c r="L71" s="228"/>
    </row>
    <row r="72" spans="1:12" ht="24" customHeight="1">
      <c r="A72" s="271" t="s">
        <v>28</v>
      </c>
      <c r="B72" s="271"/>
      <c r="C72" s="271"/>
      <c r="D72" s="271"/>
      <c r="E72" s="271" t="s">
        <v>28</v>
      </c>
      <c r="F72" s="271"/>
      <c r="G72" s="271"/>
      <c r="H72" s="271"/>
      <c r="I72" s="271" t="s">
        <v>28</v>
      </c>
      <c r="J72" s="271"/>
      <c r="K72" s="271"/>
      <c r="L72" s="271"/>
    </row>
    <row r="73" spans="1:12" ht="34.5" customHeight="1">
      <c r="A73" s="267" t="s">
        <v>28</v>
      </c>
      <c r="B73" s="267"/>
      <c r="C73" s="267"/>
      <c r="D73" s="267"/>
      <c r="E73" s="267"/>
      <c r="F73" s="267"/>
      <c r="G73" s="267"/>
      <c r="H73" s="267"/>
      <c r="I73" s="267"/>
      <c r="J73" s="267"/>
      <c r="K73" s="267"/>
      <c r="L73" s="267"/>
    </row>
    <row r="74" spans="1:12" ht="34.5" customHeight="1">
      <c r="A74" s="267" t="s">
        <v>422</v>
      </c>
      <c r="B74" s="267"/>
      <c r="C74" s="267"/>
      <c r="D74" s="267"/>
      <c r="E74" s="267"/>
      <c r="F74" s="267"/>
      <c r="G74" s="267"/>
      <c r="H74" s="267"/>
      <c r="I74" s="267"/>
      <c r="J74" s="267"/>
      <c r="K74" s="267"/>
      <c r="L74" s="267"/>
    </row>
    <row r="75" spans="1:12" ht="26.25" customHeight="1">
      <c r="A75" s="268" t="s">
        <v>30</v>
      </c>
      <c r="B75" s="268"/>
      <c r="C75" s="268" t="s">
        <v>31</v>
      </c>
      <c r="D75" s="268"/>
      <c r="E75" s="268"/>
      <c r="F75" s="268"/>
      <c r="G75" s="268"/>
      <c r="H75" s="268"/>
      <c r="I75" s="268"/>
      <c r="J75" s="268"/>
      <c r="K75" s="268"/>
      <c r="L75" s="268"/>
    </row>
    <row r="76" spans="1:12" ht="25.5" customHeight="1">
      <c r="A76" s="269" t="s">
        <v>2</v>
      </c>
      <c r="B76" s="269" t="s">
        <v>32</v>
      </c>
      <c r="C76" s="269"/>
      <c r="D76" s="269" t="s">
        <v>99</v>
      </c>
      <c r="E76" s="269"/>
      <c r="F76" s="269" t="s">
        <v>100</v>
      </c>
      <c r="G76" s="269" t="s">
        <v>101</v>
      </c>
      <c r="H76" s="269"/>
      <c r="I76" s="269" t="s">
        <v>36</v>
      </c>
      <c r="J76" s="269"/>
      <c r="K76" s="269"/>
      <c r="L76" s="269" t="s">
        <v>5</v>
      </c>
    </row>
    <row r="77" spans="1:12" ht="25.5" customHeight="1">
      <c r="A77" s="269"/>
      <c r="B77" s="269"/>
      <c r="C77" s="269"/>
      <c r="D77" s="269"/>
      <c r="E77" s="269"/>
      <c r="F77" s="269"/>
      <c r="G77" s="226" t="s">
        <v>423</v>
      </c>
      <c r="H77" s="226" t="s">
        <v>424</v>
      </c>
      <c r="I77" s="269" t="s">
        <v>423</v>
      </c>
      <c r="J77" s="269"/>
      <c r="K77" s="226" t="s">
        <v>424</v>
      </c>
      <c r="L77" s="269"/>
    </row>
    <row r="78" spans="1:12" ht="47.25" customHeight="1">
      <c r="A78" s="227">
        <v>40</v>
      </c>
      <c r="B78" s="270" t="s">
        <v>478</v>
      </c>
      <c r="C78" s="270"/>
      <c r="D78" s="272" t="s">
        <v>288</v>
      </c>
      <c r="E78" s="272"/>
      <c r="F78" s="230">
        <v>2</v>
      </c>
      <c r="G78" s="232">
        <v>6807.32</v>
      </c>
      <c r="H78" s="232">
        <v>420.64</v>
      </c>
      <c r="I78" s="273">
        <v>13614.64</v>
      </c>
      <c r="J78" s="273"/>
      <c r="K78" s="232">
        <v>841.28</v>
      </c>
      <c r="L78" s="228"/>
    </row>
    <row r="79" spans="1:12" ht="40" customHeight="1">
      <c r="A79" s="227">
        <v>41</v>
      </c>
      <c r="B79" s="270" t="s">
        <v>479</v>
      </c>
      <c r="C79" s="270"/>
      <c r="D79" s="272" t="s">
        <v>311</v>
      </c>
      <c r="E79" s="272"/>
      <c r="F79" s="230">
        <v>1</v>
      </c>
      <c r="G79" s="232" t="s">
        <v>28</v>
      </c>
      <c r="H79" s="232">
        <v>50000</v>
      </c>
      <c r="I79" s="273" t="s">
        <v>28</v>
      </c>
      <c r="J79" s="273"/>
      <c r="K79" s="232">
        <v>50000</v>
      </c>
      <c r="L79" s="228" t="s">
        <v>14</v>
      </c>
    </row>
    <row r="80" spans="1:12" ht="35.25" customHeight="1">
      <c r="A80" s="227" t="s">
        <v>28</v>
      </c>
      <c r="B80" s="270" t="s">
        <v>480</v>
      </c>
      <c r="C80" s="270"/>
      <c r="D80" s="272" t="s">
        <v>28</v>
      </c>
      <c r="E80" s="272"/>
      <c r="F80" s="230" t="s">
        <v>28</v>
      </c>
      <c r="G80" s="232" t="s">
        <v>28</v>
      </c>
      <c r="H80" s="232" t="s">
        <v>28</v>
      </c>
      <c r="I80" s="273">
        <v>446700.79999999999</v>
      </c>
      <c r="J80" s="273"/>
      <c r="K80" s="232">
        <v>888794.75</v>
      </c>
      <c r="L80" s="228"/>
    </row>
    <row r="81" spans="1:12" ht="24" customHeight="1">
      <c r="A81" s="227">
        <v>1</v>
      </c>
      <c r="B81" s="270" t="s">
        <v>481</v>
      </c>
      <c r="C81" s="270"/>
      <c r="D81" s="272" t="s">
        <v>288</v>
      </c>
      <c r="E81" s="272"/>
      <c r="F81" s="230">
        <v>2</v>
      </c>
      <c r="G81" s="232">
        <v>60000</v>
      </c>
      <c r="H81" s="232">
        <v>1590.03</v>
      </c>
      <c r="I81" s="273">
        <v>120000</v>
      </c>
      <c r="J81" s="273"/>
      <c r="K81" s="232">
        <v>3180.06</v>
      </c>
      <c r="L81" s="228"/>
    </row>
    <row r="82" spans="1:12" ht="24" customHeight="1">
      <c r="A82" s="227">
        <v>2</v>
      </c>
      <c r="B82" s="270" t="s">
        <v>482</v>
      </c>
      <c r="C82" s="270"/>
      <c r="D82" s="272" t="s">
        <v>288</v>
      </c>
      <c r="E82" s="272"/>
      <c r="F82" s="230">
        <v>4</v>
      </c>
      <c r="G82" s="232">
        <v>45000</v>
      </c>
      <c r="H82" s="232">
        <v>1203.1300000000001</v>
      </c>
      <c r="I82" s="273">
        <v>180000</v>
      </c>
      <c r="J82" s="273"/>
      <c r="K82" s="232">
        <v>4812.5200000000004</v>
      </c>
      <c r="L82" s="228"/>
    </row>
    <row r="83" spans="1:12" ht="47.25" customHeight="1">
      <c r="A83" s="227">
        <v>3</v>
      </c>
      <c r="B83" s="270" t="s">
        <v>483</v>
      </c>
      <c r="C83" s="270"/>
      <c r="D83" s="272" t="s">
        <v>288</v>
      </c>
      <c r="E83" s="272"/>
      <c r="F83" s="230">
        <v>1</v>
      </c>
      <c r="G83" s="232">
        <v>115200.8</v>
      </c>
      <c r="H83" s="232">
        <v>1590.03</v>
      </c>
      <c r="I83" s="273">
        <v>115200.8</v>
      </c>
      <c r="J83" s="273"/>
      <c r="K83" s="232">
        <v>1590.03</v>
      </c>
      <c r="L83" s="228"/>
    </row>
    <row r="84" spans="1:12" ht="24" customHeight="1">
      <c r="A84" s="227">
        <v>4</v>
      </c>
      <c r="B84" s="270" t="s">
        <v>484</v>
      </c>
      <c r="C84" s="270"/>
      <c r="D84" s="272" t="s">
        <v>191</v>
      </c>
      <c r="E84" s="272"/>
      <c r="F84" s="230">
        <v>2</v>
      </c>
      <c r="G84" s="232">
        <v>6000</v>
      </c>
      <c r="H84" s="232">
        <v>600</v>
      </c>
      <c r="I84" s="273">
        <v>12000</v>
      </c>
      <c r="J84" s="273"/>
      <c r="K84" s="232">
        <v>1200</v>
      </c>
      <c r="L84" s="228"/>
    </row>
    <row r="85" spans="1:12" ht="24" customHeight="1">
      <c r="A85" s="227">
        <v>5</v>
      </c>
      <c r="B85" s="270" t="s">
        <v>485</v>
      </c>
      <c r="C85" s="270"/>
      <c r="D85" s="272" t="s">
        <v>288</v>
      </c>
      <c r="E85" s="272"/>
      <c r="F85" s="230">
        <v>1</v>
      </c>
      <c r="G85" s="232">
        <v>2000</v>
      </c>
      <c r="H85" s="232">
        <v>1203.1300000000001</v>
      </c>
      <c r="I85" s="273">
        <v>2000</v>
      </c>
      <c r="J85" s="273"/>
      <c r="K85" s="232">
        <v>1203.1300000000001</v>
      </c>
      <c r="L85" s="228"/>
    </row>
    <row r="86" spans="1:12" ht="24" customHeight="1">
      <c r="A86" s="227">
        <v>6</v>
      </c>
      <c r="B86" s="270" t="s">
        <v>486</v>
      </c>
      <c r="C86" s="270"/>
      <c r="D86" s="272" t="s">
        <v>288</v>
      </c>
      <c r="E86" s="272"/>
      <c r="F86" s="230">
        <v>1</v>
      </c>
      <c r="G86" s="232">
        <v>2500</v>
      </c>
      <c r="H86" s="232">
        <v>1203.1300000000001</v>
      </c>
      <c r="I86" s="273">
        <v>2500</v>
      </c>
      <c r="J86" s="273"/>
      <c r="K86" s="232">
        <v>1203.1300000000001</v>
      </c>
      <c r="L86" s="228"/>
    </row>
    <row r="87" spans="1:12" ht="24" customHeight="1">
      <c r="A87" s="227">
        <v>7</v>
      </c>
      <c r="B87" s="270" t="s">
        <v>487</v>
      </c>
      <c r="C87" s="270"/>
      <c r="D87" s="272" t="s">
        <v>288</v>
      </c>
      <c r="E87" s="272"/>
      <c r="F87" s="230">
        <v>1</v>
      </c>
      <c r="G87" s="232">
        <v>5000</v>
      </c>
      <c r="H87" s="232">
        <v>1203.1300000000001</v>
      </c>
      <c r="I87" s="273">
        <v>5000</v>
      </c>
      <c r="J87" s="273"/>
      <c r="K87" s="232">
        <v>1203.1300000000001</v>
      </c>
      <c r="L87" s="228"/>
    </row>
    <row r="88" spans="1:12" ht="35.25" customHeight="1">
      <c r="A88" s="227">
        <v>8</v>
      </c>
      <c r="B88" s="270" t="s">
        <v>488</v>
      </c>
      <c r="C88" s="270"/>
      <c r="D88" s="272" t="s">
        <v>166</v>
      </c>
      <c r="E88" s="272"/>
      <c r="F88" s="230">
        <v>50</v>
      </c>
      <c r="G88" s="232" t="s">
        <v>28</v>
      </c>
      <c r="H88" s="232">
        <v>296.45</v>
      </c>
      <c r="I88" s="273" t="s">
        <v>28</v>
      </c>
      <c r="J88" s="273"/>
      <c r="K88" s="232">
        <v>14822.5</v>
      </c>
      <c r="L88" s="228"/>
    </row>
    <row r="89" spans="1:12" ht="35.25" customHeight="1">
      <c r="A89" s="227">
        <v>9</v>
      </c>
      <c r="B89" s="270" t="s">
        <v>489</v>
      </c>
      <c r="C89" s="270"/>
      <c r="D89" s="272" t="s">
        <v>191</v>
      </c>
      <c r="E89" s="272"/>
      <c r="F89" s="230">
        <v>7</v>
      </c>
      <c r="G89" s="232" t="s">
        <v>28</v>
      </c>
      <c r="H89" s="232">
        <v>2100</v>
      </c>
      <c r="I89" s="273" t="s">
        <v>28</v>
      </c>
      <c r="J89" s="273"/>
      <c r="K89" s="232">
        <v>14700</v>
      </c>
      <c r="L89" s="228"/>
    </row>
    <row r="90" spans="1:12" ht="35.25" customHeight="1">
      <c r="A90" s="227">
        <v>10</v>
      </c>
      <c r="B90" s="270" t="s">
        <v>490</v>
      </c>
      <c r="C90" s="270"/>
      <c r="D90" s="272" t="s">
        <v>166</v>
      </c>
      <c r="E90" s="272"/>
      <c r="F90" s="230">
        <v>10</v>
      </c>
      <c r="G90" s="232" t="s">
        <v>28</v>
      </c>
      <c r="H90" s="232">
        <v>6000</v>
      </c>
      <c r="I90" s="273" t="s">
        <v>28</v>
      </c>
      <c r="J90" s="273"/>
      <c r="K90" s="232">
        <v>60000</v>
      </c>
      <c r="L90" s="228"/>
    </row>
    <row r="91" spans="1:12" ht="47.25" customHeight="1">
      <c r="A91" s="227">
        <v>11</v>
      </c>
      <c r="B91" s="270" t="s">
        <v>491</v>
      </c>
      <c r="C91" s="270"/>
      <c r="D91" s="272" t="s">
        <v>311</v>
      </c>
      <c r="E91" s="272"/>
      <c r="F91" s="230">
        <v>1</v>
      </c>
      <c r="G91" s="232">
        <v>10000</v>
      </c>
      <c r="H91" s="232" t="s">
        <v>28</v>
      </c>
      <c r="I91" s="273">
        <v>10000</v>
      </c>
      <c r="J91" s="273"/>
      <c r="K91" s="232" t="s">
        <v>28</v>
      </c>
      <c r="L91" s="228" t="s">
        <v>14</v>
      </c>
    </row>
    <row r="92" spans="1:12" ht="47.25" customHeight="1">
      <c r="A92" s="227">
        <v>12</v>
      </c>
      <c r="B92" s="270" t="s">
        <v>492</v>
      </c>
      <c r="C92" s="270"/>
      <c r="D92" s="272" t="s">
        <v>166</v>
      </c>
      <c r="E92" s="272"/>
      <c r="F92" s="230">
        <v>20</v>
      </c>
      <c r="G92" s="232" t="s">
        <v>28</v>
      </c>
      <c r="H92" s="232">
        <v>301.39999999999998</v>
      </c>
      <c r="I92" s="273" t="s">
        <v>28</v>
      </c>
      <c r="J92" s="273"/>
      <c r="K92" s="232">
        <v>6028</v>
      </c>
      <c r="L92" s="228"/>
    </row>
    <row r="93" spans="1:12" ht="35.25" customHeight="1">
      <c r="A93" s="227">
        <v>13</v>
      </c>
      <c r="B93" s="270" t="s">
        <v>493</v>
      </c>
      <c r="C93" s="270"/>
      <c r="D93" s="272" t="s">
        <v>166</v>
      </c>
      <c r="E93" s="272"/>
      <c r="F93" s="230">
        <v>225</v>
      </c>
      <c r="G93" s="232" t="s">
        <v>28</v>
      </c>
      <c r="H93" s="232">
        <v>589.13</v>
      </c>
      <c r="I93" s="273" t="s">
        <v>28</v>
      </c>
      <c r="J93" s="273"/>
      <c r="K93" s="232">
        <v>132554.25</v>
      </c>
      <c r="L93" s="228"/>
    </row>
    <row r="94" spans="1:12" ht="35.25" customHeight="1">
      <c r="A94" s="227">
        <v>14</v>
      </c>
      <c r="B94" s="270" t="s">
        <v>494</v>
      </c>
      <c r="C94" s="270"/>
      <c r="D94" s="272" t="s">
        <v>166</v>
      </c>
      <c r="E94" s="272"/>
      <c r="F94" s="230">
        <v>150</v>
      </c>
      <c r="G94" s="232" t="s">
        <v>28</v>
      </c>
      <c r="H94" s="232">
        <v>189.34</v>
      </c>
      <c r="I94" s="273" t="s">
        <v>28</v>
      </c>
      <c r="J94" s="273"/>
      <c r="K94" s="232">
        <v>28401</v>
      </c>
      <c r="L94" s="228"/>
    </row>
    <row r="95" spans="1:12" ht="47.25" customHeight="1">
      <c r="A95" s="227">
        <v>15</v>
      </c>
      <c r="B95" s="270" t="s">
        <v>495</v>
      </c>
      <c r="C95" s="270"/>
      <c r="D95" s="272" t="s">
        <v>166</v>
      </c>
      <c r="E95" s="272"/>
      <c r="F95" s="230">
        <v>300</v>
      </c>
      <c r="G95" s="232" t="s">
        <v>28</v>
      </c>
      <c r="H95" s="232">
        <v>120.14</v>
      </c>
      <c r="I95" s="273" t="s">
        <v>28</v>
      </c>
      <c r="J95" s="273"/>
      <c r="K95" s="232">
        <v>36042</v>
      </c>
      <c r="L95" s="228"/>
    </row>
    <row r="96" spans="1:12" ht="24" customHeight="1">
      <c r="A96" s="271" t="s">
        <v>28</v>
      </c>
      <c r="B96" s="271"/>
      <c r="C96" s="271"/>
      <c r="D96" s="271"/>
      <c r="E96" s="271" t="s">
        <v>28</v>
      </c>
      <c r="F96" s="271"/>
      <c r="G96" s="271"/>
      <c r="H96" s="271"/>
      <c r="I96" s="271" t="s">
        <v>28</v>
      </c>
      <c r="J96" s="271"/>
      <c r="K96" s="271"/>
      <c r="L96" s="271"/>
    </row>
    <row r="97" spans="1:12" ht="34.5" customHeight="1">
      <c r="A97" s="267" t="s">
        <v>28</v>
      </c>
      <c r="B97" s="267"/>
      <c r="C97" s="267"/>
      <c r="D97" s="267"/>
      <c r="E97" s="267"/>
      <c r="F97" s="267"/>
      <c r="G97" s="267"/>
      <c r="H97" s="267"/>
      <c r="I97" s="267"/>
      <c r="J97" s="267"/>
      <c r="K97" s="267"/>
      <c r="L97" s="267"/>
    </row>
    <row r="98" spans="1:12" ht="34.5" customHeight="1">
      <c r="A98" s="267" t="s">
        <v>422</v>
      </c>
      <c r="B98" s="267"/>
      <c r="C98" s="267"/>
      <c r="D98" s="267"/>
      <c r="E98" s="267"/>
      <c r="F98" s="267"/>
      <c r="G98" s="267"/>
      <c r="H98" s="267"/>
      <c r="I98" s="267"/>
      <c r="J98" s="267"/>
      <c r="K98" s="267"/>
      <c r="L98" s="267"/>
    </row>
    <row r="99" spans="1:12" ht="26.25" customHeight="1">
      <c r="A99" s="268" t="s">
        <v>30</v>
      </c>
      <c r="B99" s="268"/>
      <c r="C99" s="268" t="s">
        <v>31</v>
      </c>
      <c r="D99" s="268"/>
      <c r="E99" s="268"/>
      <c r="F99" s="268"/>
      <c r="G99" s="268"/>
      <c r="H99" s="268"/>
      <c r="I99" s="268"/>
      <c r="J99" s="268"/>
      <c r="K99" s="268"/>
      <c r="L99" s="268"/>
    </row>
    <row r="100" spans="1:12" ht="25.5" customHeight="1">
      <c r="A100" s="269" t="s">
        <v>2</v>
      </c>
      <c r="B100" s="269" t="s">
        <v>32</v>
      </c>
      <c r="C100" s="269"/>
      <c r="D100" s="269" t="s">
        <v>99</v>
      </c>
      <c r="E100" s="269"/>
      <c r="F100" s="269" t="s">
        <v>100</v>
      </c>
      <c r="G100" s="269" t="s">
        <v>101</v>
      </c>
      <c r="H100" s="269"/>
      <c r="I100" s="269" t="s">
        <v>36</v>
      </c>
      <c r="J100" s="269"/>
      <c r="K100" s="269"/>
      <c r="L100" s="269" t="s">
        <v>5</v>
      </c>
    </row>
    <row r="101" spans="1:12" ht="25.5" customHeight="1">
      <c r="A101" s="269"/>
      <c r="B101" s="269"/>
      <c r="C101" s="269"/>
      <c r="D101" s="269"/>
      <c r="E101" s="269"/>
      <c r="F101" s="269"/>
      <c r="G101" s="226" t="s">
        <v>423</v>
      </c>
      <c r="H101" s="226" t="s">
        <v>424</v>
      </c>
      <c r="I101" s="269" t="s">
        <v>423</v>
      </c>
      <c r="J101" s="269"/>
      <c r="K101" s="226" t="s">
        <v>424</v>
      </c>
      <c r="L101" s="269"/>
    </row>
    <row r="102" spans="1:12" ht="47.25" customHeight="1">
      <c r="A102" s="227">
        <v>16</v>
      </c>
      <c r="B102" s="270" t="s">
        <v>496</v>
      </c>
      <c r="C102" s="270"/>
      <c r="D102" s="272" t="s">
        <v>166</v>
      </c>
      <c r="E102" s="272"/>
      <c r="F102" s="230">
        <v>50</v>
      </c>
      <c r="G102" s="232" t="s">
        <v>28</v>
      </c>
      <c r="H102" s="232">
        <v>137.94</v>
      </c>
      <c r="I102" s="273" t="s">
        <v>28</v>
      </c>
      <c r="J102" s="273"/>
      <c r="K102" s="232">
        <v>6897</v>
      </c>
      <c r="L102" s="228"/>
    </row>
    <row r="103" spans="1:12" ht="35.25" customHeight="1">
      <c r="A103" s="227">
        <v>17</v>
      </c>
      <c r="B103" s="270" t="s">
        <v>497</v>
      </c>
      <c r="C103" s="270"/>
      <c r="D103" s="272" t="s">
        <v>166</v>
      </c>
      <c r="E103" s="272"/>
      <c r="F103" s="230">
        <v>210</v>
      </c>
      <c r="G103" s="232" t="s">
        <v>28</v>
      </c>
      <c r="H103" s="232">
        <v>110.24</v>
      </c>
      <c r="I103" s="273" t="s">
        <v>28</v>
      </c>
      <c r="J103" s="273"/>
      <c r="K103" s="232">
        <v>23150.400000000001</v>
      </c>
      <c r="L103" s="228"/>
    </row>
    <row r="104" spans="1:12" ht="35.25" customHeight="1">
      <c r="A104" s="227">
        <v>18</v>
      </c>
      <c r="B104" s="270" t="s">
        <v>498</v>
      </c>
      <c r="C104" s="270"/>
      <c r="D104" s="272" t="s">
        <v>166</v>
      </c>
      <c r="E104" s="272"/>
      <c r="F104" s="230">
        <v>280</v>
      </c>
      <c r="G104" s="232" t="s">
        <v>28</v>
      </c>
      <c r="H104" s="232">
        <v>88.86</v>
      </c>
      <c r="I104" s="273" t="s">
        <v>28</v>
      </c>
      <c r="J104" s="273"/>
      <c r="K104" s="232">
        <v>24880.799999999999</v>
      </c>
      <c r="L104" s="228"/>
    </row>
    <row r="105" spans="1:12" ht="35.25" customHeight="1">
      <c r="A105" s="227">
        <v>19</v>
      </c>
      <c r="B105" s="270" t="s">
        <v>499</v>
      </c>
      <c r="C105" s="270"/>
      <c r="D105" s="272" t="s">
        <v>166</v>
      </c>
      <c r="E105" s="272"/>
      <c r="F105" s="230">
        <v>100</v>
      </c>
      <c r="G105" s="232" t="s">
        <v>28</v>
      </c>
      <c r="H105" s="232">
        <v>98.66</v>
      </c>
      <c r="I105" s="273" t="s">
        <v>28</v>
      </c>
      <c r="J105" s="273"/>
      <c r="K105" s="232">
        <v>9866</v>
      </c>
      <c r="L105" s="228"/>
    </row>
    <row r="106" spans="1:12" ht="35.25" customHeight="1">
      <c r="A106" s="227">
        <v>20</v>
      </c>
      <c r="B106" s="270" t="s">
        <v>500</v>
      </c>
      <c r="C106" s="270"/>
      <c r="D106" s="272" t="s">
        <v>166</v>
      </c>
      <c r="E106" s="272"/>
      <c r="F106" s="230">
        <v>200</v>
      </c>
      <c r="G106" s="232" t="s">
        <v>28</v>
      </c>
      <c r="H106" s="232">
        <v>81.02</v>
      </c>
      <c r="I106" s="273" t="s">
        <v>28</v>
      </c>
      <c r="J106" s="273"/>
      <c r="K106" s="232">
        <v>16204</v>
      </c>
      <c r="L106" s="228"/>
    </row>
    <row r="107" spans="1:12" ht="35.25" customHeight="1">
      <c r="A107" s="227">
        <v>21</v>
      </c>
      <c r="B107" s="270" t="s">
        <v>501</v>
      </c>
      <c r="C107" s="270"/>
      <c r="D107" s="272" t="s">
        <v>166</v>
      </c>
      <c r="E107" s="272"/>
      <c r="F107" s="230">
        <v>200</v>
      </c>
      <c r="G107" s="232" t="s">
        <v>28</v>
      </c>
      <c r="H107" s="232">
        <v>63.56</v>
      </c>
      <c r="I107" s="273" t="s">
        <v>28</v>
      </c>
      <c r="J107" s="273"/>
      <c r="K107" s="232">
        <v>12712</v>
      </c>
      <c r="L107" s="228"/>
    </row>
    <row r="108" spans="1:12" ht="35.25" customHeight="1">
      <c r="A108" s="227">
        <v>22</v>
      </c>
      <c r="B108" s="270" t="s">
        <v>502</v>
      </c>
      <c r="C108" s="270"/>
      <c r="D108" s="272" t="s">
        <v>166</v>
      </c>
      <c r="E108" s="272"/>
      <c r="F108" s="230">
        <v>80</v>
      </c>
      <c r="G108" s="232" t="s">
        <v>28</v>
      </c>
      <c r="H108" s="232">
        <v>194.31</v>
      </c>
      <c r="I108" s="273" t="s">
        <v>28</v>
      </c>
      <c r="J108" s="273"/>
      <c r="K108" s="232">
        <v>15544.8</v>
      </c>
      <c r="L108" s="228"/>
    </row>
    <row r="109" spans="1:12" ht="24" customHeight="1">
      <c r="A109" s="227">
        <v>23</v>
      </c>
      <c r="B109" s="270" t="s">
        <v>503</v>
      </c>
      <c r="C109" s="270"/>
      <c r="D109" s="272" t="s">
        <v>311</v>
      </c>
      <c r="E109" s="272"/>
      <c r="F109" s="230">
        <v>1</v>
      </c>
      <c r="G109" s="232" t="s">
        <v>28</v>
      </c>
      <c r="H109" s="232">
        <v>18000</v>
      </c>
      <c r="I109" s="273" t="s">
        <v>28</v>
      </c>
      <c r="J109" s="273"/>
      <c r="K109" s="232">
        <v>18000</v>
      </c>
      <c r="L109" s="228" t="s">
        <v>14</v>
      </c>
    </row>
    <row r="110" spans="1:12" ht="35.25" customHeight="1">
      <c r="A110" s="227">
        <v>24</v>
      </c>
      <c r="B110" s="270" t="s">
        <v>504</v>
      </c>
      <c r="C110" s="270"/>
      <c r="D110" s="272" t="s">
        <v>166</v>
      </c>
      <c r="E110" s="272"/>
      <c r="F110" s="230">
        <v>225.4</v>
      </c>
      <c r="G110" s="232" t="s">
        <v>28</v>
      </c>
      <c r="H110" s="232">
        <v>15</v>
      </c>
      <c r="I110" s="273" t="s">
        <v>28</v>
      </c>
      <c r="J110" s="273"/>
      <c r="K110" s="232">
        <v>3381</v>
      </c>
      <c r="L110" s="228"/>
    </row>
    <row r="111" spans="1:12" ht="35.25" customHeight="1">
      <c r="A111" s="227">
        <v>25</v>
      </c>
      <c r="B111" s="270" t="s">
        <v>505</v>
      </c>
      <c r="C111" s="270"/>
      <c r="D111" s="272" t="s">
        <v>166</v>
      </c>
      <c r="E111" s="272"/>
      <c r="F111" s="230">
        <v>6</v>
      </c>
      <c r="G111" s="232" t="s">
        <v>28</v>
      </c>
      <c r="H111" s="232">
        <v>25</v>
      </c>
      <c r="I111" s="273" t="s">
        <v>28</v>
      </c>
      <c r="J111" s="273"/>
      <c r="K111" s="232">
        <v>150</v>
      </c>
      <c r="L111" s="228"/>
    </row>
    <row r="112" spans="1:12" ht="35.25" customHeight="1">
      <c r="A112" s="227">
        <v>26</v>
      </c>
      <c r="B112" s="270" t="s">
        <v>506</v>
      </c>
      <c r="C112" s="270"/>
      <c r="D112" s="272" t="s">
        <v>166</v>
      </c>
      <c r="E112" s="272"/>
      <c r="F112" s="230">
        <v>380</v>
      </c>
      <c r="G112" s="232" t="s">
        <v>28</v>
      </c>
      <c r="H112" s="232">
        <v>100</v>
      </c>
      <c r="I112" s="273" t="s">
        <v>28</v>
      </c>
      <c r="J112" s="273"/>
      <c r="K112" s="232">
        <v>38000</v>
      </c>
      <c r="L112" s="228"/>
    </row>
    <row r="113" spans="1:12" ht="35.25" customHeight="1">
      <c r="A113" s="227">
        <v>27</v>
      </c>
      <c r="B113" s="270" t="s">
        <v>507</v>
      </c>
      <c r="C113" s="270"/>
      <c r="D113" s="272" t="s">
        <v>166</v>
      </c>
      <c r="E113" s="272"/>
      <c r="F113" s="230">
        <v>100</v>
      </c>
      <c r="G113" s="232" t="s">
        <v>28</v>
      </c>
      <c r="H113" s="232">
        <v>31.69</v>
      </c>
      <c r="I113" s="273" t="s">
        <v>28</v>
      </c>
      <c r="J113" s="273"/>
      <c r="K113" s="232">
        <v>3169</v>
      </c>
      <c r="L113" s="228"/>
    </row>
    <row r="114" spans="1:12" ht="35.25" customHeight="1">
      <c r="A114" s="227">
        <v>28</v>
      </c>
      <c r="B114" s="270" t="s">
        <v>508</v>
      </c>
      <c r="C114" s="270"/>
      <c r="D114" s="272" t="s">
        <v>191</v>
      </c>
      <c r="E114" s="272"/>
      <c r="F114" s="230">
        <v>4</v>
      </c>
      <c r="G114" s="232" t="s">
        <v>28</v>
      </c>
      <c r="H114" s="232">
        <v>300</v>
      </c>
      <c r="I114" s="273" t="s">
        <v>28</v>
      </c>
      <c r="J114" s="273"/>
      <c r="K114" s="232">
        <v>1200</v>
      </c>
      <c r="L114" s="228"/>
    </row>
    <row r="115" spans="1:12" ht="35.25" customHeight="1">
      <c r="A115" s="227">
        <v>29</v>
      </c>
      <c r="B115" s="270" t="s">
        <v>509</v>
      </c>
      <c r="C115" s="270"/>
      <c r="D115" s="272" t="s">
        <v>510</v>
      </c>
      <c r="E115" s="272"/>
      <c r="F115" s="230">
        <v>4</v>
      </c>
      <c r="G115" s="232" t="s">
        <v>28</v>
      </c>
      <c r="H115" s="232">
        <v>1500</v>
      </c>
      <c r="I115" s="273" t="s">
        <v>28</v>
      </c>
      <c r="J115" s="273"/>
      <c r="K115" s="232">
        <v>6000</v>
      </c>
      <c r="L115" s="228"/>
    </row>
    <row r="116" spans="1:12" ht="35.25" customHeight="1">
      <c r="A116" s="227">
        <v>30</v>
      </c>
      <c r="B116" s="270" t="s">
        <v>511</v>
      </c>
      <c r="C116" s="270"/>
      <c r="D116" s="272" t="s">
        <v>311</v>
      </c>
      <c r="E116" s="272"/>
      <c r="F116" s="230">
        <v>1</v>
      </c>
      <c r="G116" s="232" t="s">
        <v>28</v>
      </c>
      <c r="H116" s="232">
        <v>55000</v>
      </c>
      <c r="I116" s="273" t="s">
        <v>28</v>
      </c>
      <c r="J116" s="273"/>
      <c r="K116" s="232">
        <v>55000</v>
      </c>
      <c r="L116" s="228" t="s">
        <v>14</v>
      </c>
    </row>
    <row r="117" spans="1:12" ht="47.25" customHeight="1">
      <c r="A117" s="227">
        <v>31</v>
      </c>
      <c r="B117" s="270" t="s">
        <v>512</v>
      </c>
      <c r="C117" s="270"/>
      <c r="D117" s="272" t="s">
        <v>331</v>
      </c>
      <c r="E117" s="272"/>
      <c r="F117" s="230">
        <v>6</v>
      </c>
      <c r="G117" s="232" t="s">
        <v>28</v>
      </c>
      <c r="H117" s="232">
        <v>1700</v>
      </c>
      <c r="I117" s="273" t="s">
        <v>28</v>
      </c>
      <c r="J117" s="273"/>
      <c r="K117" s="232">
        <v>10200</v>
      </c>
      <c r="L117" s="228"/>
    </row>
    <row r="118" spans="1:12" ht="24" customHeight="1">
      <c r="A118" s="271" t="s">
        <v>28</v>
      </c>
      <c r="B118" s="271"/>
      <c r="C118" s="271"/>
      <c r="D118" s="271"/>
      <c r="E118" s="271" t="s">
        <v>28</v>
      </c>
      <c r="F118" s="271"/>
      <c r="G118" s="271"/>
      <c r="H118" s="271"/>
      <c r="I118" s="271" t="s">
        <v>28</v>
      </c>
      <c r="J118" s="271"/>
      <c r="K118" s="271"/>
      <c r="L118" s="271"/>
    </row>
    <row r="119" spans="1:12" ht="34.5" customHeight="1">
      <c r="A119" s="267" t="s">
        <v>28</v>
      </c>
      <c r="B119" s="267"/>
      <c r="C119" s="267"/>
      <c r="D119" s="267"/>
      <c r="E119" s="267"/>
      <c r="F119" s="267"/>
      <c r="G119" s="267"/>
      <c r="H119" s="267"/>
      <c r="I119" s="267"/>
      <c r="J119" s="267"/>
      <c r="K119" s="267"/>
      <c r="L119" s="267"/>
    </row>
    <row r="120" spans="1:12" ht="34.5" customHeight="1">
      <c r="A120" s="267" t="s">
        <v>422</v>
      </c>
      <c r="B120" s="267"/>
      <c r="C120" s="267"/>
      <c r="D120" s="267"/>
      <c r="E120" s="267"/>
      <c r="F120" s="267"/>
      <c r="G120" s="267"/>
      <c r="H120" s="267"/>
      <c r="I120" s="267"/>
      <c r="J120" s="267"/>
      <c r="K120" s="267"/>
      <c r="L120" s="267"/>
    </row>
    <row r="121" spans="1:12" ht="26.25" customHeight="1">
      <c r="A121" s="268" t="s">
        <v>30</v>
      </c>
      <c r="B121" s="268"/>
      <c r="C121" s="268" t="s">
        <v>31</v>
      </c>
      <c r="D121" s="268"/>
      <c r="E121" s="268"/>
      <c r="F121" s="268"/>
      <c r="G121" s="268"/>
      <c r="H121" s="268"/>
      <c r="I121" s="268"/>
      <c r="J121" s="268"/>
      <c r="K121" s="268"/>
      <c r="L121" s="268"/>
    </row>
    <row r="122" spans="1:12" ht="25.5" customHeight="1">
      <c r="A122" s="269" t="s">
        <v>2</v>
      </c>
      <c r="B122" s="269" t="s">
        <v>32</v>
      </c>
      <c r="C122" s="269"/>
      <c r="D122" s="269" t="s">
        <v>99</v>
      </c>
      <c r="E122" s="269"/>
      <c r="F122" s="269" t="s">
        <v>100</v>
      </c>
      <c r="G122" s="269" t="s">
        <v>101</v>
      </c>
      <c r="H122" s="269"/>
      <c r="I122" s="269" t="s">
        <v>36</v>
      </c>
      <c r="J122" s="269"/>
      <c r="K122" s="269"/>
      <c r="L122" s="269" t="s">
        <v>5</v>
      </c>
    </row>
    <row r="123" spans="1:12" ht="25.5" customHeight="1">
      <c r="A123" s="269"/>
      <c r="B123" s="269"/>
      <c r="C123" s="269"/>
      <c r="D123" s="269"/>
      <c r="E123" s="269"/>
      <c r="F123" s="269"/>
      <c r="G123" s="226" t="s">
        <v>423</v>
      </c>
      <c r="H123" s="226" t="s">
        <v>424</v>
      </c>
      <c r="I123" s="269" t="s">
        <v>423</v>
      </c>
      <c r="J123" s="269"/>
      <c r="K123" s="226" t="s">
        <v>424</v>
      </c>
      <c r="L123" s="269"/>
    </row>
    <row r="124" spans="1:12" ht="47.25" customHeight="1">
      <c r="A124" s="227">
        <v>32</v>
      </c>
      <c r="B124" s="270" t="s">
        <v>513</v>
      </c>
      <c r="C124" s="270"/>
      <c r="D124" s="272" t="s">
        <v>311</v>
      </c>
      <c r="E124" s="272"/>
      <c r="F124" s="230">
        <v>1</v>
      </c>
      <c r="G124" s="232" t="s">
        <v>28</v>
      </c>
      <c r="H124" s="232">
        <v>120000</v>
      </c>
      <c r="I124" s="273" t="s">
        <v>28</v>
      </c>
      <c r="J124" s="273"/>
      <c r="K124" s="232">
        <v>120000</v>
      </c>
      <c r="L124" s="228" t="s">
        <v>14</v>
      </c>
    </row>
    <row r="125" spans="1:12" ht="24" customHeight="1">
      <c r="A125" s="227">
        <v>33</v>
      </c>
      <c r="B125" s="270" t="s">
        <v>514</v>
      </c>
      <c r="C125" s="270"/>
      <c r="D125" s="272" t="s">
        <v>331</v>
      </c>
      <c r="E125" s="272"/>
      <c r="F125" s="230">
        <v>10</v>
      </c>
      <c r="G125" s="232" t="s">
        <v>28</v>
      </c>
      <c r="H125" s="232">
        <v>3000</v>
      </c>
      <c r="I125" s="273" t="s">
        <v>28</v>
      </c>
      <c r="J125" s="273"/>
      <c r="K125" s="232">
        <v>30000</v>
      </c>
      <c r="L125" s="228"/>
    </row>
    <row r="126" spans="1:12" ht="47.25" customHeight="1">
      <c r="A126" s="227">
        <v>34</v>
      </c>
      <c r="B126" s="270" t="s">
        <v>515</v>
      </c>
      <c r="C126" s="270"/>
      <c r="D126" s="272" t="s">
        <v>516</v>
      </c>
      <c r="E126" s="272"/>
      <c r="F126" s="230">
        <v>4.5</v>
      </c>
      <c r="G126" s="232" t="s">
        <v>28</v>
      </c>
      <c r="H126" s="232">
        <v>15000</v>
      </c>
      <c r="I126" s="273" t="s">
        <v>28</v>
      </c>
      <c r="J126" s="273"/>
      <c r="K126" s="232">
        <v>67500</v>
      </c>
      <c r="L126" s="228"/>
    </row>
    <row r="127" spans="1:12" ht="35.25" customHeight="1">
      <c r="A127" s="227">
        <v>35</v>
      </c>
      <c r="B127" s="270" t="s">
        <v>517</v>
      </c>
      <c r="C127" s="270"/>
      <c r="D127" s="272" t="s">
        <v>311</v>
      </c>
      <c r="E127" s="272"/>
      <c r="F127" s="230">
        <v>1</v>
      </c>
      <c r="G127" s="232" t="s">
        <v>28</v>
      </c>
      <c r="H127" s="232">
        <v>120000</v>
      </c>
      <c r="I127" s="273" t="s">
        <v>28</v>
      </c>
      <c r="J127" s="273"/>
      <c r="K127" s="232">
        <v>120000</v>
      </c>
      <c r="L127" s="228" t="s">
        <v>14</v>
      </c>
    </row>
    <row r="128" spans="1:12" ht="35.25" customHeight="1">
      <c r="A128" s="227" t="s">
        <v>28</v>
      </c>
      <c r="B128" s="270" t="s">
        <v>518</v>
      </c>
      <c r="C128" s="270"/>
      <c r="D128" s="272" t="s">
        <v>28</v>
      </c>
      <c r="E128" s="272"/>
      <c r="F128" s="230" t="s">
        <v>28</v>
      </c>
      <c r="G128" s="232" t="s">
        <v>28</v>
      </c>
      <c r="H128" s="232" t="s">
        <v>28</v>
      </c>
      <c r="I128" s="273">
        <v>1027000</v>
      </c>
      <c r="J128" s="273"/>
      <c r="K128" s="232">
        <v>243850</v>
      </c>
      <c r="L128" s="228"/>
    </row>
    <row r="129" spans="1:12" ht="24" customHeight="1">
      <c r="A129" s="227">
        <v>1</v>
      </c>
      <c r="B129" s="270" t="s">
        <v>519</v>
      </c>
      <c r="C129" s="270"/>
      <c r="D129" s="272" t="s">
        <v>427</v>
      </c>
      <c r="E129" s="272"/>
      <c r="F129" s="230">
        <v>2</v>
      </c>
      <c r="G129" s="232">
        <v>20000</v>
      </c>
      <c r="H129" s="232">
        <v>2000</v>
      </c>
      <c r="I129" s="273">
        <v>40000</v>
      </c>
      <c r="J129" s="273"/>
      <c r="K129" s="232">
        <v>4000</v>
      </c>
      <c r="L129" s="228"/>
    </row>
    <row r="130" spans="1:12" ht="24" customHeight="1">
      <c r="A130" s="227">
        <v>2</v>
      </c>
      <c r="B130" s="270" t="s">
        <v>520</v>
      </c>
      <c r="C130" s="270"/>
      <c r="D130" s="272" t="s">
        <v>427</v>
      </c>
      <c r="E130" s="272"/>
      <c r="F130" s="230">
        <v>1</v>
      </c>
      <c r="G130" s="232">
        <v>8000</v>
      </c>
      <c r="H130" s="232">
        <v>800</v>
      </c>
      <c r="I130" s="273">
        <v>8000</v>
      </c>
      <c r="J130" s="273"/>
      <c r="K130" s="232">
        <v>800</v>
      </c>
      <c r="L130" s="228"/>
    </row>
    <row r="131" spans="1:12" ht="24" customHeight="1">
      <c r="A131" s="227">
        <v>3</v>
      </c>
      <c r="B131" s="270" t="s">
        <v>521</v>
      </c>
      <c r="C131" s="270"/>
      <c r="D131" s="272" t="s">
        <v>427</v>
      </c>
      <c r="E131" s="272"/>
      <c r="F131" s="230">
        <v>1</v>
      </c>
      <c r="G131" s="232">
        <v>6000</v>
      </c>
      <c r="H131" s="232">
        <v>600</v>
      </c>
      <c r="I131" s="273">
        <v>6000</v>
      </c>
      <c r="J131" s="273"/>
      <c r="K131" s="232">
        <v>600</v>
      </c>
      <c r="L131" s="228"/>
    </row>
    <row r="132" spans="1:12" ht="24" customHeight="1">
      <c r="A132" s="227">
        <v>4</v>
      </c>
      <c r="B132" s="270" t="s">
        <v>522</v>
      </c>
      <c r="C132" s="270"/>
      <c r="D132" s="272" t="s">
        <v>427</v>
      </c>
      <c r="E132" s="272"/>
      <c r="F132" s="230">
        <v>1</v>
      </c>
      <c r="G132" s="232">
        <v>10000</v>
      </c>
      <c r="H132" s="232">
        <v>1000</v>
      </c>
      <c r="I132" s="273">
        <v>10000</v>
      </c>
      <c r="J132" s="273"/>
      <c r="K132" s="232">
        <v>1000</v>
      </c>
      <c r="L132" s="228"/>
    </row>
    <row r="133" spans="1:12" ht="24" customHeight="1">
      <c r="A133" s="227">
        <v>5</v>
      </c>
      <c r="B133" s="270" t="s">
        <v>523</v>
      </c>
      <c r="C133" s="270"/>
      <c r="D133" s="272" t="s">
        <v>288</v>
      </c>
      <c r="E133" s="272"/>
      <c r="F133" s="230">
        <v>1</v>
      </c>
      <c r="G133" s="232">
        <v>10000</v>
      </c>
      <c r="H133" s="232">
        <v>1000</v>
      </c>
      <c r="I133" s="273">
        <v>10000</v>
      </c>
      <c r="J133" s="273"/>
      <c r="K133" s="232">
        <v>1000</v>
      </c>
      <c r="L133" s="228"/>
    </row>
    <row r="134" spans="1:12" ht="24" customHeight="1">
      <c r="A134" s="227">
        <v>6</v>
      </c>
      <c r="B134" s="270" t="s">
        <v>524</v>
      </c>
      <c r="C134" s="270"/>
      <c r="D134" s="272" t="s">
        <v>288</v>
      </c>
      <c r="E134" s="272"/>
      <c r="F134" s="230">
        <v>1</v>
      </c>
      <c r="G134" s="232">
        <v>120000</v>
      </c>
      <c r="H134" s="232">
        <v>12000</v>
      </c>
      <c r="I134" s="273">
        <v>120000</v>
      </c>
      <c r="J134" s="273"/>
      <c r="K134" s="232">
        <v>12000</v>
      </c>
      <c r="L134" s="228"/>
    </row>
    <row r="135" spans="1:12" ht="24" customHeight="1">
      <c r="A135" s="227">
        <v>7</v>
      </c>
      <c r="B135" s="270" t="s">
        <v>525</v>
      </c>
      <c r="C135" s="270"/>
      <c r="D135" s="272" t="s">
        <v>288</v>
      </c>
      <c r="E135" s="272"/>
      <c r="F135" s="230">
        <v>1</v>
      </c>
      <c r="G135" s="232">
        <v>50000</v>
      </c>
      <c r="H135" s="232">
        <v>5000</v>
      </c>
      <c r="I135" s="273">
        <v>50000</v>
      </c>
      <c r="J135" s="273"/>
      <c r="K135" s="232">
        <v>5000</v>
      </c>
      <c r="L135" s="228"/>
    </row>
    <row r="136" spans="1:12" ht="24" customHeight="1">
      <c r="A136" s="227">
        <v>8</v>
      </c>
      <c r="B136" s="270" t="s">
        <v>526</v>
      </c>
      <c r="C136" s="270"/>
      <c r="D136" s="272" t="s">
        <v>288</v>
      </c>
      <c r="E136" s="272"/>
      <c r="F136" s="230">
        <v>2</v>
      </c>
      <c r="G136" s="232">
        <v>100000</v>
      </c>
      <c r="H136" s="232">
        <v>10000</v>
      </c>
      <c r="I136" s="273">
        <v>200000</v>
      </c>
      <c r="J136" s="273"/>
      <c r="K136" s="232">
        <v>20000</v>
      </c>
      <c r="L136" s="228"/>
    </row>
    <row r="137" spans="1:12" ht="24" customHeight="1">
      <c r="A137" s="227">
        <v>9</v>
      </c>
      <c r="B137" s="270" t="s">
        <v>527</v>
      </c>
      <c r="C137" s="270"/>
      <c r="D137" s="272" t="s">
        <v>288</v>
      </c>
      <c r="E137" s="272"/>
      <c r="F137" s="230">
        <v>1</v>
      </c>
      <c r="G137" s="232">
        <v>40000</v>
      </c>
      <c r="H137" s="232" t="s">
        <v>28</v>
      </c>
      <c r="I137" s="273">
        <v>40000</v>
      </c>
      <c r="J137" s="273"/>
      <c r="K137" s="232" t="s">
        <v>28</v>
      </c>
      <c r="L137" s="228"/>
    </row>
    <row r="138" spans="1:12" ht="24" customHeight="1">
      <c r="A138" s="227">
        <v>10</v>
      </c>
      <c r="B138" s="270" t="s">
        <v>528</v>
      </c>
      <c r="C138" s="270"/>
      <c r="D138" s="272" t="s">
        <v>427</v>
      </c>
      <c r="E138" s="272"/>
      <c r="F138" s="230">
        <v>1</v>
      </c>
      <c r="G138" s="232">
        <v>10000</v>
      </c>
      <c r="H138" s="232" t="s">
        <v>28</v>
      </c>
      <c r="I138" s="273">
        <v>10000</v>
      </c>
      <c r="J138" s="273"/>
      <c r="K138" s="232" t="s">
        <v>28</v>
      </c>
      <c r="L138" s="228"/>
    </row>
    <row r="139" spans="1:12" ht="24" customHeight="1">
      <c r="A139" s="227">
        <v>11</v>
      </c>
      <c r="B139" s="270" t="s">
        <v>529</v>
      </c>
      <c r="C139" s="270"/>
      <c r="D139" s="272" t="s">
        <v>288</v>
      </c>
      <c r="E139" s="272"/>
      <c r="F139" s="230">
        <v>1</v>
      </c>
      <c r="G139" s="232">
        <v>20000</v>
      </c>
      <c r="H139" s="232">
        <v>2000</v>
      </c>
      <c r="I139" s="273">
        <v>20000</v>
      </c>
      <c r="J139" s="273"/>
      <c r="K139" s="232">
        <v>2000</v>
      </c>
      <c r="L139" s="228"/>
    </row>
    <row r="140" spans="1:12" ht="24" customHeight="1">
      <c r="A140" s="227">
        <v>12</v>
      </c>
      <c r="B140" s="270" t="s">
        <v>530</v>
      </c>
      <c r="C140" s="270"/>
      <c r="D140" s="272" t="s">
        <v>288</v>
      </c>
      <c r="E140" s="272"/>
      <c r="F140" s="230">
        <v>1</v>
      </c>
      <c r="G140" s="232">
        <v>20000</v>
      </c>
      <c r="H140" s="232" t="s">
        <v>28</v>
      </c>
      <c r="I140" s="273">
        <v>20000</v>
      </c>
      <c r="J140" s="273"/>
      <c r="K140" s="232" t="s">
        <v>28</v>
      </c>
      <c r="L140" s="228"/>
    </row>
    <row r="141" spans="1:12" ht="24" customHeight="1">
      <c r="A141" s="227">
        <v>13</v>
      </c>
      <c r="B141" s="270" t="s">
        <v>531</v>
      </c>
      <c r="C141" s="270"/>
      <c r="D141" s="272" t="s">
        <v>288</v>
      </c>
      <c r="E141" s="272"/>
      <c r="F141" s="230">
        <v>1</v>
      </c>
      <c r="G141" s="232">
        <v>20000</v>
      </c>
      <c r="H141" s="232" t="s">
        <v>28</v>
      </c>
      <c r="I141" s="273">
        <v>20000</v>
      </c>
      <c r="J141" s="273"/>
      <c r="K141" s="232" t="s">
        <v>28</v>
      </c>
      <c r="L141" s="228"/>
    </row>
    <row r="142" spans="1:12" ht="24" customHeight="1">
      <c r="A142" s="227">
        <v>14</v>
      </c>
      <c r="B142" s="270" t="s">
        <v>532</v>
      </c>
      <c r="C142" s="270"/>
      <c r="D142" s="272" t="s">
        <v>288</v>
      </c>
      <c r="E142" s="272"/>
      <c r="F142" s="230">
        <v>1</v>
      </c>
      <c r="G142" s="232">
        <v>3000</v>
      </c>
      <c r="H142" s="232" t="s">
        <v>28</v>
      </c>
      <c r="I142" s="273">
        <v>3000</v>
      </c>
      <c r="J142" s="273"/>
      <c r="K142" s="232" t="s">
        <v>28</v>
      </c>
      <c r="L142" s="228"/>
    </row>
    <row r="143" spans="1:12" ht="24" customHeight="1">
      <c r="A143" s="227">
        <v>15</v>
      </c>
      <c r="B143" s="270" t="s">
        <v>533</v>
      </c>
      <c r="C143" s="270"/>
      <c r="D143" s="272" t="s">
        <v>288</v>
      </c>
      <c r="E143" s="272"/>
      <c r="F143" s="230">
        <v>2</v>
      </c>
      <c r="G143" s="232">
        <v>15000</v>
      </c>
      <c r="H143" s="232">
        <v>1500</v>
      </c>
      <c r="I143" s="273">
        <v>30000</v>
      </c>
      <c r="J143" s="273"/>
      <c r="K143" s="232">
        <v>3000</v>
      </c>
      <c r="L143" s="228"/>
    </row>
    <row r="144" spans="1:12" ht="24" customHeight="1">
      <c r="A144" s="227">
        <v>16</v>
      </c>
      <c r="B144" s="270" t="s">
        <v>534</v>
      </c>
      <c r="C144" s="270"/>
      <c r="D144" s="272" t="s">
        <v>288</v>
      </c>
      <c r="E144" s="272"/>
      <c r="F144" s="230">
        <v>1</v>
      </c>
      <c r="G144" s="232">
        <v>15000</v>
      </c>
      <c r="H144" s="232">
        <v>1500</v>
      </c>
      <c r="I144" s="273">
        <v>15000</v>
      </c>
      <c r="J144" s="273"/>
      <c r="K144" s="232">
        <v>1500</v>
      </c>
      <c r="L144" s="228"/>
    </row>
    <row r="145" spans="1:12" ht="24" customHeight="1">
      <c r="A145" s="227">
        <v>17</v>
      </c>
      <c r="B145" s="270" t="s">
        <v>535</v>
      </c>
      <c r="C145" s="270"/>
      <c r="D145" s="272" t="s">
        <v>288</v>
      </c>
      <c r="E145" s="272"/>
      <c r="F145" s="230">
        <v>3</v>
      </c>
      <c r="G145" s="232">
        <v>20000</v>
      </c>
      <c r="H145" s="232">
        <v>2000</v>
      </c>
      <c r="I145" s="273">
        <v>60000</v>
      </c>
      <c r="J145" s="273"/>
      <c r="K145" s="232">
        <v>6000</v>
      </c>
      <c r="L145" s="228"/>
    </row>
    <row r="146" spans="1:12" ht="24" customHeight="1">
      <c r="A146" s="271" t="s">
        <v>28</v>
      </c>
      <c r="B146" s="271"/>
      <c r="C146" s="271"/>
      <c r="D146" s="271"/>
      <c r="E146" s="271" t="s">
        <v>28</v>
      </c>
      <c r="F146" s="271"/>
      <c r="G146" s="271"/>
      <c r="H146" s="271"/>
      <c r="I146" s="271" t="s">
        <v>28</v>
      </c>
      <c r="J146" s="271"/>
      <c r="K146" s="271"/>
      <c r="L146" s="271"/>
    </row>
    <row r="147" spans="1:12" ht="34.5" customHeight="1">
      <c r="A147" s="267" t="s">
        <v>28</v>
      </c>
      <c r="B147" s="267"/>
      <c r="C147" s="267"/>
      <c r="D147" s="267"/>
      <c r="E147" s="267"/>
      <c r="F147" s="267"/>
      <c r="G147" s="267"/>
      <c r="H147" s="267"/>
      <c r="I147" s="267"/>
      <c r="J147" s="267"/>
      <c r="K147" s="267"/>
      <c r="L147" s="267"/>
    </row>
    <row r="148" spans="1:12" ht="34.5" customHeight="1">
      <c r="A148" s="267" t="s">
        <v>422</v>
      </c>
      <c r="B148" s="267"/>
      <c r="C148" s="267"/>
      <c r="D148" s="267"/>
      <c r="E148" s="267"/>
      <c r="F148" s="267"/>
      <c r="G148" s="267"/>
      <c r="H148" s="267"/>
      <c r="I148" s="267"/>
      <c r="J148" s="267"/>
      <c r="K148" s="267"/>
      <c r="L148" s="267"/>
    </row>
    <row r="149" spans="1:12" ht="26.25" customHeight="1">
      <c r="A149" s="268" t="s">
        <v>30</v>
      </c>
      <c r="B149" s="268"/>
      <c r="C149" s="268" t="s">
        <v>31</v>
      </c>
      <c r="D149" s="268"/>
      <c r="E149" s="268"/>
      <c r="F149" s="268"/>
      <c r="G149" s="268"/>
      <c r="H149" s="268"/>
      <c r="I149" s="268"/>
      <c r="J149" s="268"/>
      <c r="K149" s="268"/>
      <c r="L149" s="268"/>
    </row>
    <row r="150" spans="1:12" ht="25.5" customHeight="1">
      <c r="A150" s="269" t="s">
        <v>2</v>
      </c>
      <c r="B150" s="269" t="s">
        <v>32</v>
      </c>
      <c r="C150" s="269"/>
      <c r="D150" s="269" t="s">
        <v>99</v>
      </c>
      <c r="E150" s="269"/>
      <c r="F150" s="269" t="s">
        <v>100</v>
      </c>
      <c r="G150" s="269" t="s">
        <v>101</v>
      </c>
      <c r="H150" s="269"/>
      <c r="I150" s="269" t="s">
        <v>36</v>
      </c>
      <c r="J150" s="269"/>
      <c r="K150" s="269"/>
      <c r="L150" s="269" t="s">
        <v>5</v>
      </c>
    </row>
    <row r="151" spans="1:12" ht="25.5" customHeight="1">
      <c r="A151" s="269"/>
      <c r="B151" s="269"/>
      <c r="C151" s="269"/>
      <c r="D151" s="269"/>
      <c r="E151" s="269"/>
      <c r="F151" s="269"/>
      <c r="G151" s="226" t="s">
        <v>423</v>
      </c>
      <c r="H151" s="226" t="s">
        <v>424</v>
      </c>
      <c r="I151" s="269" t="s">
        <v>423</v>
      </c>
      <c r="J151" s="269"/>
      <c r="K151" s="226" t="s">
        <v>424</v>
      </c>
      <c r="L151" s="269"/>
    </row>
    <row r="152" spans="1:12" ht="35.25" customHeight="1">
      <c r="A152" s="227">
        <v>18</v>
      </c>
      <c r="B152" s="270" t="s">
        <v>536</v>
      </c>
      <c r="C152" s="270"/>
      <c r="D152" s="272" t="s">
        <v>288</v>
      </c>
      <c r="E152" s="272"/>
      <c r="F152" s="230">
        <v>1</v>
      </c>
      <c r="G152" s="232">
        <v>95000</v>
      </c>
      <c r="H152" s="232">
        <v>9500</v>
      </c>
      <c r="I152" s="273">
        <v>95000</v>
      </c>
      <c r="J152" s="273"/>
      <c r="K152" s="232">
        <v>9500</v>
      </c>
      <c r="L152" s="228"/>
    </row>
    <row r="153" spans="1:12" ht="24" customHeight="1">
      <c r="A153" s="227">
        <v>19</v>
      </c>
      <c r="B153" s="270" t="s">
        <v>537</v>
      </c>
      <c r="C153" s="270"/>
      <c r="D153" s="272" t="s">
        <v>288</v>
      </c>
      <c r="E153" s="272"/>
      <c r="F153" s="230">
        <v>1</v>
      </c>
      <c r="G153" s="232">
        <v>50000</v>
      </c>
      <c r="H153" s="232">
        <v>5000</v>
      </c>
      <c r="I153" s="273">
        <v>50000</v>
      </c>
      <c r="J153" s="273"/>
      <c r="K153" s="232">
        <v>5000</v>
      </c>
      <c r="L153" s="228"/>
    </row>
    <row r="154" spans="1:12" ht="24" customHeight="1">
      <c r="A154" s="227">
        <v>20</v>
      </c>
      <c r="B154" s="270" t="s">
        <v>538</v>
      </c>
      <c r="C154" s="270"/>
      <c r="D154" s="272" t="s">
        <v>288</v>
      </c>
      <c r="E154" s="272"/>
      <c r="F154" s="230">
        <v>2</v>
      </c>
      <c r="G154" s="232">
        <v>1000</v>
      </c>
      <c r="H154" s="232">
        <v>100</v>
      </c>
      <c r="I154" s="273">
        <v>2000</v>
      </c>
      <c r="J154" s="273"/>
      <c r="K154" s="232">
        <v>200</v>
      </c>
      <c r="L154" s="228"/>
    </row>
    <row r="155" spans="1:12" ht="24" customHeight="1">
      <c r="A155" s="227">
        <v>21</v>
      </c>
      <c r="B155" s="270" t="s">
        <v>539</v>
      </c>
      <c r="C155" s="270"/>
      <c r="D155" s="272" t="s">
        <v>288</v>
      </c>
      <c r="E155" s="272"/>
      <c r="F155" s="230">
        <v>1</v>
      </c>
      <c r="G155" s="232">
        <v>3000</v>
      </c>
      <c r="H155" s="232">
        <v>300</v>
      </c>
      <c r="I155" s="273">
        <v>3000</v>
      </c>
      <c r="J155" s="273"/>
      <c r="K155" s="232">
        <v>300</v>
      </c>
      <c r="L155" s="228"/>
    </row>
    <row r="156" spans="1:12" ht="24" customHeight="1">
      <c r="A156" s="227">
        <v>22</v>
      </c>
      <c r="B156" s="270" t="s">
        <v>540</v>
      </c>
      <c r="C156" s="270"/>
      <c r="D156" s="272" t="s">
        <v>288</v>
      </c>
      <c r="E156" s="272"/>
      <c r="F156" s="230">
        <v>5</v>
      </c>
      <c r="G156" s="232">
        <v>1000</v>
      </c>
      <c r="H156" s="232">
        <v>100</v>
      </c>
      <c r="I156" s="273">
        <v>5000</v>
      </c>
      <c r="J156" s="273"/>
      <c r="K156" s="232">
        <v>500</v>
      </c>
      <c r="L156" s="228"/>
    </row>
    <row r="157" spans="1:12" ht="24" customHeight="1">
      <c r="A157" s="227">
        <v>23</v>
      </c>
      <c r="B157" s="270" t="s">
        <v>541</v>
      </c>
      <c r="C157" s="270"/>
      <c r="D157" s="272" t="s">
        <v>427</v>
      </c>
      <c r="E157" s="272"/>
      <c r="F157" s="230">
        <v>1</v>
      </c>
      <c r="G157" s="232">
        <v>10000</v>
      </c>
      <c r="H157" s="232">
        <v>1000</v>
      </c>
      <c r="I157" s="273">
        <v>10000</v>
      </c>
      <c r="J157" s="273"/>
      <c r="K157" s="232">
        <v>1000</v>
      </c>
      <c r="L157" s="228"/>
    </row>
    <row r="158" spans="1:12" ht="24" customHeight="1">
      <c r="A158" s="227">
        <v>24</v>
      </c>
      <c r="B158" s="270" t="s">
        <v>542</v>
      </c>
      <c r="C158" s="270"/>
      <c r="D158" s="272" t="s">
        <v>427</v>
      </c>
      <c r="E158" s="272"/>
      <c r="F158" s="230">
        <v>1</v>
      </c>
      <c r="G158" s="232">
        <v>10000</v>
      </c>
      <c r="H158" s="232">
        <v>1000</v>
      </c>
      <c r="I158" s="273">
        <v>10000</v>
      </c>
      <c r="J158" s="273"/>
      <c r="K158" s="232">
        <v>1000</v>
      </c>
      <c r="L158" s="228"/>
    </row>
    <row r="159" spans="1:12" ht="24" customHeight="1">
      <c r="A159" s="227">
        <v>25</v>
      </c>
      <c r="B159" s="270" t="s">
        <v>543</v>
      </c>
      <c r="C159" s="270"/>
      <c r="D159" s="272" t="s">
        <v>427</v>
      </c>
      <c r="E159" s="272"/>
      <c r="F159" s="230">
        <v>1</v>
      </c>
      <c r="G159" s="232">
        <v>5000</v>
      </c>
      <c r="H159" s="232">
        <v>500</v>
      </c>
      <c r="I159" s="273">
        <v>5000</v>
      </c>
      <c r="J159" s="273"/>
      <c r="K159" s="232">
        <v>500</v>
      </c>
      <c r="L159" s="228"/>
    </row>
    <row r="160" spans="1:12" ht="24" customHeight="1">
      <c r="A160" s="227">
        <v>26</v>
      </c>
      <c r="B160" s="270" t="s">
        <v>544</v>
      </c>
      <c r="C160" s="270"/>
      <c r="D160" s="272" t="s">
        <v>427</v>
      </c>
      <c r="E160" s="272"/>
      <c r="F160" s="230">
        <v>1</v>
      </c>
      <c r="G160" s="232">
        <v>3000</v>
      </c>
      <c r="H160" s="232">
        <v>300</v>
      </c>
      <c r="I160" s="273">
        <v>3000</v>
      </c>
      <c r="J160" s="273"/>
      <c r="K160" s="232">
        <v>300</v>
      </c>
      <c r="L160" s="228"/>
    </row>
    <row r="161" spans="1:12" ht="24" customHeight="1">
      <c r="A161" s="227">
        <v>27</v>
      </c>
      <c r="B161" s="270" t="s">
        <v>545</v>
      </c>
      <c r="C161" s="270"/>
      <c r="D161" s="272" t="s">
        <v>288</v>
      </c>
      <c r="E161" s="272"/>
      <c r="F161" s="230">
        <v>1</v>
      </c>
      <c r="G161" s="232">
        <v>60000</v>
      </c>
      <c r="H161" s="232">
        <v>6000</v>
      </c>
      <c r="I161" s="273">
        <v>60000</v>
      </c>
      <c r="J161" s="273"/>
      <c r="K161" s="232">
        <v>6000</v>
      </c>
      <c r="L161" s="228"/>
    </row>
    <row r="162" spans="1:12" ht="24" customHeight="1">
      <c r="A162" s="227">
        <v>28</v>
      </c>
      <c r="B162" s="270" t="s">
        <v>546</v>
      </c>
      <c r="C162" s="270"/>
      <c r="D162" s="272" t="s">
        <v>427</v>
      </c>
      <c r="E162" s="272"/>
      <c r="F162" s="230">
        <v>1</v>
      </c>
      <c r="G162" s="232">
        <v>2500</v>
      </c>
      <c r="H162" s="232">
        <v>250</v>
      </c>
      <c r="I162" s="273">
        <v>2500</v>
      </c>
      <c r="J162" s="273"/>
      <c r="K162" s="232">
        <v>250</v>
      </c>
      <c r="L162" s="228"/>
    </row>
    <row r="163" spans="1:12" ht="24" customHeight="1">
      <c r="A163" s="227">
        <v>29</v>
      </c>
      <c r="B163" s="270" t="s">
        <v>547</v>
      </c>
      <c r="C163" s="270"/>
      <c r="D163" s="272" t="s">
        <v>427</v>
      </c>
      <c r="E163" s="272"/>
      <c r="F163" s="230">
        <v>5</v>
      </c>
      <c r="G163" s="232">
        <v>5000</v>
      </c>
      <c r="H163" s="232">
        <v>500</v>
      </c>
      <c r="I163" s="273">
        <v>25000</v>
      </c>
      <c r="J163" s="273"/>
      <c r="K163" s="232">
        <v>2500</v>
      </c>
      <c r="L163" s="228"/>
    </row>
    <row r="164" spans="1:12" ht="24" customHeight="1">
      <c r="A164" s="227">
        <v>30</v>
      </c>
      <c r="B164" s="270" t="s">
        <v>548</v>
      </c>
      <c r="C164" s="270"/>
      <c r="D164" s="272" t="s">
        <v>427</v>
      </c>
      <c r="E164" s="272"/>
      <c r="F164" s="230">
        <v>10</v>
      </c>
      <c r="G164" s="232">
        <v>4000</v>
      </c>
      <c r="H164" s="232">
        <v>400</v>
      </c>
      <c r="I164" s="273">
        <v>40000</v>
      </c>
      <c r="J164" s="273"/>
      <c r="K164" s="232">
        <v>4000</v>
      </c>
      <c r="L164" s="228"/>
    </row>
    <row r="165" spans="1:12" ht="24" customHeight="1">
      <c r="A165" s="227">
        <v>31</v>
      </c>
      <c r="B165" s="270" t="s">
        <v>549</v>
      </c>
      <c r="C165" s="270"/>
      <c r="D165" s="272" t="s">
        <v>550</v>
      </c>
      <c r="E165" s="272"/>
      <c r="F165" s="230">
        <v>5</v>
      </c>
      <c r="G165" s="232">
        <v>800</v>
      </c>
      <c r="H165" s="232" t="s">
        <v>28</v>
      </c>
      <c r="I165" s="273">
        <v>4000</v>
      </c>
      <c r="J165" s="273"/>
      <c r="K165" s="232" t="s">
        <v>28</v>
      </c>
      <c r="L165" s="228"/>
    </row>
    <row r="166" spans="1:12" ht="24" customHeight="1">
      <c r="A166" s="227">
        <v>32</v>
      </c>
      <c r="B166" s="270" t="s">
        <v>551</v>
      </c>
      <c r="C166" s="270"/>
      <c r="D166" s="272" t="s">
        <v>311</v>
      </c>
      <c r="E166" s="272"/>
      <c r="F166" s="230">
        <v>1</v>
      </c>
      <c r="G166" s="232">
        <v>50000</v>
      </c>
      <c r="H166" s="232" t="s">
        <v>28</v>
      </c>
      <c r="I166" s="273">
        <v>50000</v>
      </c>
      <c r="J166" s="273"/>
      <c r="K166" s="232" t="s">
        <v>28</v>
      </c>
      <c r="L166" s="228"/>
    </row>
    <row r="167" spans="1:12" ht="24" customHeight="1">
      <c r="A167" s="227">
        <v>33</v>
      </c>
      <c r="B167" s="270" t="s">
        <v>552</v>
      </c>
      <c r="C167" s="270"/>
      <c r="D167" s="272" t="s">
        <v>191</v>
      </c>
      <c r="E167" s="272"/>
      <c r="F167" s="230">
        <v>15</v>
      </c>
      <c r="G167" s="232" t="s">
        <v>28</v>
      </c>
      <c r="H167" s="232">
        <v>100</v>
      </c>
      <c r="I167" s="273" t="s">
        <v>28</v>
      </c>
      <c r="J167" s="273"/>
      <c r="K167" s="232">
        <v>1500</v>
      </c>
      <c r="L167" s="228"/>
    </row>
    <row r="168" spans="1:12" ht="24" customHeight="1">
      <c r="A168" s="227">
        <v>34</v>
      </c>
      <c r="B168" s="270" t="s">
        <v>553</v>
      </c>
      <c r="C168" s="270"/>
      <c r="D168" s="272" t="s">
        <v>516</v>
      </c>
      <c r="E168" s="272"/>
      <c r="F168" s="230">
        <v>1</v>
      </c>
      <c r="G168" s="232" t="s">
        <v>28</v>
      </c>
      <c r="H168" s="232">
        <v>15000</v>
      </c>
      <c r="I168" s="273" t="s">
        <v>28</v>
      </c>
      <c r="J168" s="273"/>
      <c r="K168" s="232">
        <v>15000</v>
      </c>
      <c r="L168" s="228"/>
    </row>
    <row r="169" spans="1:12" ht="24" customHeight="1">
      <c r="A169" s="227">
        <v>35</v>
      </c>
      <c r="B169" s="270" t="s">
        <v>554</v>
      </c>
      <c r="C169" s="270"/>
      <c r="D169" s="272" t="s">
        <v>516</v>
      </c>
      <c r="E169" s="272"/>
      <c r="F169" s="230">
        <v>1</v>
      </c>
      <c r="G169" s="232" t="s">
        <v>28</v>
      </c>
      <c r="H169" s="232">
        <v>15000</v>
      </c>
      <c r="I169" s="273" t="s">
        <v>28</v>
      </c>
      <c r="J169" s="273"/>
      <c r="K169" s="232">
        <v>15000</v>
      </c>
      <c r="L169" s="228"/>
    </row>
    <row r="170" spans="1:12" ht="24" customHeight="1">
      <c r="A170" s="227">
        <v>36</v>
      </c>
      <c r="B170" s="270" t="s">
        <v>555</v>
      </c>
      <c r="C170" s="270"/>
      <c r="D170" s="272" t="s">
        <v>516</v>
      </c>
      <c r="E170" s="272"/>
      <c r="F170" s="230">
        <v>0.5</v>
      </c>
      <c r="G170" s="232" t="s">
        <v>28</v>
      </c>
      <c r="H170" s="232">
        <v>9000</v>
      </c>
      <c r="I170" s="273" t="s">
        <v>28</v>
      </c>
      <c r="J170" s="273"/>
      <c r="K170" s="232">
        <v>4500</v>
      </c>
      <c r="L170" s="228"/>
    </row>
    <row r="171" spans="1:12" ht="35.25" customHeight="1">
      <c r="A171" s="227">
        <v>37</v>
      </c>
      <c r="B171" s="270" t="s">
        <v>556</v>
      </c>
      <c r="C171" s="270"/>
      <c r="D171" s="272" t="s">
        <v>166</v>
      </c>
      <c r="E171" s="272"/>
      <c r="F171" s="230">
        <v>5000</v>
      </c>
      <c r="G171" s="232" t="s">
        <v>28</v>
      </c>
      <c r="H171" s="232">
        <v>23.98</v>
      </c>
      <c r="I171" s="273" t="s">
        <v>28</v>
      </c>
      <c r="J171" s="273"/>
      <c r="K171" s="232">
        <v>119900</v>
      </c>
      <c r="L171" s="228"/>
    </row>
    <row r="172" spans="1:12" ht="24" customHeight="1">
      <c r="A172" s="227">
        <v>38</v>
      </c>
      <c r="B172" s="270" t="s">
        <v>557</v>
      </c>
      <c r="C172" s="270"/>
      <c r="D172" s="272" t="s">
        <v>191</v>
      </c>
      <c r="E172" s="272"/>
      <c r="F172" s="230">
        <v>2</v>
      </c>
      <c r="G172" s="232">
        <v>250</v>
      </c>
      <c r="H172" s="232" t="s">
        <v>28</v>
      </c>
      <c r="I172" s="273">
        <v>500</v>
      </c>
      <c r="J172" s="273"/>
      <c r="K172" s="232" t="s">
        <v>28</v>
      </c>
      <c r="L172" s="228"/>
    </row>
    <row r="173" spans="1:12" ht="35.25" customHeight="1">
      <c r="A173" s="227" t="s">
        <v>28</v>
      </c>
      <c r="B173" s="270" t="s">
        <v>56</v>
      </c>
      <c r="C173" s="270"/>
      <c r="D173" s="272" t="s">
        <v>28</v>
      </c>
      <c r="E173" s="272"/>
      <c r="F173" s="230" t="s">
        <v>28</v>
      </c>
      <c r="G173" s="232" t="s">
        <v>28</v>
      </c>
      <c r="H173" s="232" t="s">
        <v>28</v>
      </c>
      <c r="I173" s="273">
        <v>768000</v>
      </c>
      <c r="J173" s="273"/>
      <c r="K173" s="232">
        <v>25420.3</v>
      </c>
      <c r="L173" s="228"/>
    </row>
    <row r="174" spans="1:12" ht="35.25" customHeight="1">
      <c r="A174" s="227" t="s">
        <v>28</v>
      </c>
      <c r="B174" s="270" t="s">
        <v>558</v>
      </c>
      <c r="C174" s="270"/>
      <c r="D174" s="272" t="s">
        <v>28</v>
      </c>
      <c r="E174" s="272"/>
      <c r="F174" s="230" t="s">
        <v>28</v>
      </c>
      <c r="G174" s="232" t="s">
        <v>28</v>
      </c>
      <c r="H174" s="232" t="s">
        <v>28</v>
      </c>
      <c r="I174" s="273">
        <v>768000</v>
      </c>
      <c r="J174" s="273"/>
      <c r="K174" s="232">
        <v>25420.3</v>
      </c>
      <c r="L174" s="228"/>
    </row>
    <row r="175" spans="1:12" ht="24" customHeight="1">
      <c r="A175" s="271" t="s">
        <v>28</v>
      </c>
      <c r="B175" s="271"/>
      <c r="C175" s="271"/>
      <c r="D175" s="271"/>
      <c r="E175" s="271" t="s">
        <v>28</v>
      </c>
      <c r="F175" s="271"/>
      <c r="G175" s="271"/>
      <c r="H175" s="271"/>
      <c r="I175" s="271" t="s">
        <v>28</v>
      </c>
      <c r="J175" s="271"/>
      <c r="K175" s="271"/>
      <c r="L175" s="271"/>
    </row>
    <row r="176" spans="1:12" ht="34.5" customHeight="1">
      <c r="A176" s="267" t="s">
        <v>28</v>
      </c>
      <c r="B176" s="267"/>
      <c r="C176" s="267"/>
      <c r="D176" s="267"/>
      <c r="E176" s="267"/>
      <c r="F176" s="267"/>
      <c r="G176" s="267"/>
      <c r="H176" s="267"/>
      <c r="I176" s="267"/>
      <c r="J176" s="267"/>
      <c r="K176" s="267"/>
      <c r="L176" s="267"/>
    </row>
    <row r="177" spans="1:12" ht="34.5" customHeight="1">
      <c r="A177" s="267" t="s">
        <v>422</v>
      </c>
      <c r="B177" s="267"/>
      <c r="C177" s="267"/>
      <c r="D177" s="267"/>
      <c r="E177" s="267"/>
      <c r="F177" s="267"/>
      <c r="G177" s="267"/>
      <c r="H177" s="267"/>
      <c r="I177" s="267"/>
      <c r="J177" s="267"/>
      <c r="K177" s="267"/>
      <c r="L177" s="267"/>
    </row>
    <row r="178" spans="1:12" ht="26.25" customHeight="1">
      <c r="A178" s="268" t="s">
        <v>30</v>
      </c>
      <c r="B178" s="268"/>
      <c r="C178" s="268" t="s">
        <v>31</v>
      </c>
      <c r="D178" s="268"/>
      <c r="E178" s="268"/>
      <c r="F178" s="268"/>
      <c r="G178" s="268"/>
      <c r="H178" s="268"/>
      <c r="I178" s="268"/>
      <c r="J178" s="268"/>
      <c r="K178" s="268"/>
      <c r="L178" s="268"/>
    </row>
    <row r="179" spans="1:12" ht="25.5" customHeight="1">
      <c r="A179" s="269" t="s">
        <v>2</v>
      </c>
      <c r="B179" s="269" t="s">
        <v>32</v>
      </c>
      <c r="C179" s="269"/>
      <c r="D179" s="269" t="s">
        <v>99</v>
      </c>
      <c r="E179" s="269"/>
      <c r="F179" s="269" t="s">
        <v>100</v>
      </c>
      <c r="G179" s="269" t="s">
        <v>101</v>
      </c>
      <c r="H179" s="269"/>
      <c r="I179" s="269" t="s">
        <v>36</v>
      </c>
      <c r="J179" s="269"/>
      <c r="K179" s="269"/>
      <c r="L179" s="269" t="s">
        <v>5</v>
      </c>
    </row>
    <row r="180" spans="1:12" ht="25.5" customHeight="1">
      <c r="A180" s="269"/>
      <c r="B180" s="269"/>
      <c r="C180" s="269"/>
      <c r="D180" s="269"/>
      <c r="E180" s="269"/>
      <c r="F180" s="269"/>
      <c r="G180" s="226" t="s">
        <v>423</v>
      </c>
      <c r="H180" s="226" t="s">
        <v>424</v>
      </c>
      <c r="I180" s="269" t="s">
        <v>423</v>
      </c>
      <c r="J180" s="269"/>
      <c r="K180" s="226" t="s">
        <v>424</v>
      </c>
      <c r="L180" s="269"/>
    </row>
    <row r="181" spans="1:12" ht="24" customHeight="1">
      <c r="A181" s="227">
        <v>1</v>
      </c>
      <c r="B181" s="270" t="s">
        <v>559</v>
      </c>
      <c r="C181" s="270"/>
      <c r="D181" s="272" t="s">
        <v>288</v>
      </c>
      <c r="E181" s="272"/>
      <c r="F181" s="230">
        <v>6</v>
      </c>
      <c r="G181" s="232">
        <v>80000</v>
      </c>
      <c r="H181" s="232">
        <v>2200.73</v>
      </c>
      <c r="I181" s="273">
        <v>480000</v>
      </c>
      <c r="J181" s="273"/>
      <c r="K181" s="232">
        <v>13204.38</v>
      </c>
      <c r="L181" s="228"/>
    </row>
    <row r="182" spans="1:12" ht="47.25" customHeight="1">
      <c r="A182" s="227">
        <v>2</v>
      </c>
      <c r="B182" s="270" t="s">
        <v>560</v>
      </c>
      <c r="C182" s="270"/>
      <c r="D182" s="272" t="s">
        <v>427</v>
      </c>
      <c r="E182" s="272"/>
      <c r="F182" s="230">
        <v>1</v>
      </c>
      <c r="G182" s="232">
        <v>238000</v>
      </c>
      <c r="H182" s="232">
        <v>9548.42</v>
      </c>
      <c r="I182" s="273">
        <v>238000</v>
      </c>
      <c r="J182" s="273"/>
      <c r="K182" s="232">
        <v>9548.42</v>
      </c>
      <c r="L182" s="228"/>
    </row>
    <row r="183" spans="1:12" ht="47.25" customHeight="1">
      <c r="A183" s="227">
        <v>3</v>
      </c>
      <c r="B183" s="270" t="s">
        <v>561</v>
      </c>
      <c r="C183" s="270"/>
      <c r="D183" s="272" t="s">
        <v>427</v>
      </c>
      <c r="E183" s="272"/>
      <c r="F183" s="230">
        <v>1</v>
      </c>
      <c r="G183" s="232">
        <v>50000</v>
      </c>
      <c r="H183" s="232">
        <v>2667.5</v>
      </c>
      <c r="I183" s="273">
        <v>50000</v>
      </c>
      <c r="J183" s="273"/>
      <c r="K183" s="232">
        <v>2667.5</v>
      </c>
      <c r="L183" s="228"/>
    </row>
    <row r="184" spans="1:12" ht="35.25" customHeight="1">
      <c r="A184" s="227" t="s">
        <v>28</v>
      </c>
      <c r="B184" s="270" t="s">
        <v>58</v>
      </c>
      <c r="C184" s="270"/>
      <c r="D184" s="272" t="s">
        <v>28</v>
      </c>
      <c r="E184" s="272"/>
      <c r="F184" s="230" t="s">
        <v>28</v>
      </c>
      <c r="G184" s="232" t="s">
        <v>28</v>
      </c>
      <c r="H184" s="232" t="s">
        <v>28</v>
      </c>
      <c r="I184" s="273">
        <v>10066811.65</v>
      </c>
      <c r="J184" s="273"/>
      <c r="K184" s="232">
        <v>3584662.21</v>
      </c>
      <c r="L184" s="228"/>
    </row>
    <row r="185" spans="1:12" ht="35.25" customHeight="1">
      <c r="A185" s="227" t="s">
        <v>28</v>
      </c>
      <c r="B185" s="270" t="s">
        <v>562</v>
      </c>
      <c r="C185" s="270"/>
      <c r="D185" s="272" t="s">
        <v>28</v>
      </c>
      <c r="E185" s="272"/>
      <c r="F185" s="230" t="s">
        <v>28</v>
      </c>
      <c r="G185" s="232" t="s">
        <v>28</v>
      </c>
      <c r="H185" s="232" t="s">
        <v>28</v>
      </c>
      <c r="I185" s="273">
        <v>659000</v>
      </c>
      <c r="J185" s="273"/>
      <c r="K185" s="232">
        <v>944285.14</v>
      </c>
      <c r="L185" s="228"/>
    </row>
    <row r="186" spans="1:12" ht="35.25" customHeight="1">
      <c r="A186" s="227">
        <v>1</v>
      </c>
      <c r="B186" s="270" t="s">
        <v>563</v>
      </c>
      <c r="C186" s="270"/>
      <c r="D186" s="272" t="s">
        <v>288</v>
      </c>
      <c r="E186" s="272"/>
      <c r="F186" s="230">
        <v>1</v>
      </c>
      <c r="G186" s="232">
        <v>85000</v>
      </c>
      <c r="H186" s="232">
        <v>3395.37</v>
      </c>
      <c r="I186" s="273">
        <v>85000</v>
      </c>
      <c r="J186" s="273"/>
      <c r="K186" s="232">
        <v>3395.37</v>
      </c>
      <c r="L186" s="228"/>
    </row>
    <row r="187" spans="1:12" ht="24" customHeight="1">
      <c r="A187" s="227">
        <v>2</v>
      </c>
      <c r="B187" s="270" t="s">
        <v>564</v>
      </c>
      <c r="C187" s="270"/>
      <c r="D187" s="272" t="s">
        <v>288</v>
      </c>
      <c r="E187" s="272"/>
      <c r="F187" s="230">
        <v>2</v>
      </c>
      <c r="G187" s="232">
        <v>45000</v>
      </c>
      <c r="H187" s="232">
        <v>2200.73</v>
      </c>
      <c r="I187" s="273">
        <v>90000</v>
      </c>
      <c r="J187" s="273"/>
      <c r="K187" s="232">
        <v>4401.46</v>
      </c>
      <c r="L187" s="228"/>
    </row>
    <row r="188" spans="1:12" ht="24" customHeight="1">
      <c r="A188" s="227">
        <v>3</v>
      </c>
      <c r="B188" s="270" t="s">
        <v>565</v>
      </c>
      <c r="C188" s="270"/>
      <c r="D188" s="272" t="s">
        <v>288</v>
      </c>
      <c r="E188" s="272"/>
      <c r="F188" s="230">
        <v>7</v>
      </c>
      <c r="G188" s="232">
        <v>42000</v>
      </c>
      <c r="H188" s="232">
        <v>1203.1300000000001</v>
      </c>
      <c r="I188" s="273">
        <v>294000</v>
      </c>
      <c r="J188" s="273"/>
      <c r="K188" s="232">
        <v>8421.91</v>
      </c>
      <c r="L188" s="228"/>
    </row>
    <row r="189" spans="1:12" ht="70.5" customHeight="1">
      <c r="A189" s="227">
        <v>4</v>
      </c>
      <c r="B189" s="270" t="s">
        <v>566</v>
      </c>
      <c r="C189" s="270"/>
      <c r="D189" s="272" t="s">
        <v>427</v>
      </c>
      <c r="E189" s="272"/>
      <c r="F189" s="230">
        <v>1</v>
      </c>
      <c r="G189" s="232">
        <v>180000</v>
      </c>
      <c r="H189" s="232">
        <v>18000</v>
      </c>
      <c r="I189" s="273">
        <v>180000</v>
      </c>
      <c r="J189" s="273"/>
      <c r="K189" s="232">
        <v>18000</v>
      </c>
      <c r="L189" s="228"/>
    </row>
    <row r="190" spans="1:12" ht="24" customHeight="1">
      <c r="A190" s="227">
        <v>5</v>
      </c>
      <c r="B190" s="270" t="s">
        <v>567</v>
      </c>
      <c r="C190" s="270"/>
      <c r="D190" s="272" t="s">
        <v>288</v>
      </c>
      <c r="E190" s="272"/>
      <c r="F190" s="230">
        <v>2</v>
      </c>
      <c r="G190" s="232">
        <v>5000</v>
      </c>
      <c r="H190" s="232">
        <v>500</v>
      </c>
      <c r="I190" s="273">
        <v>10000</v>
      </c>
      <c r="J190" s="273"/>
      <c r="K190" s="232">
        <v>1000</v>
      </c>
      <c r="L190" s="228"/>
    </row>
    <row r="191" spans="1:12" ht="35.25" customHeight="1">
      <c r="A191" s="227">
        <v>6</v>
      </c>
      <c r="B191" s="270" t="s">
        <v>488</v>
      </c>
      <c r="C191" s="270"/>
      <c r="D191" s="272" t="s">
        <v>166</v>
      </c>
      <c r="E191" s="272"/>
      <c r="F191" s="230">
        <v>20</v>
      </c>
      <c r="G191" s="232" t="s">
        <v>28</v>
      </c>
      <c r="H191" s="232">
        <v>296.45</v>
      </c>
      <c r="I191" s="273" t="s">
        <v>28</v>
      </c>
      <c r="J191" s="273"/>
      <c r="K191" s="232">
        <v>5929</v>
      </c>
      <c r="L191" s="228"/>
    </row>
    <row r="192" spans="1:12" ht="35.25" customHeight="1">
      <c r="A192" s="227">
        <v>7</v>
      </c>
      <c r="B192" s="270" t="s">
        <v>489</v>
      </c>
      <c r="C192" s="270"/>
      <c r="D192" s="272" t="s">
        <v>191</v>
      </c>
      <c r="E192" s="272"/>
      <c r="F192" s="230">
        <v>2</v>
      </c>
      <c r="G192" s="232" t="s">
        <v>28</v>
      </c>
      <c r="H192" s="232">
        <v>2100</v>
      </c>
      <c r="I192" s="273" t="s">
        <v>28</v>
      </c>
      <c r="J192" s="273"/>
      <c r="K192" s="232">
        <v>4200</v>
      </c>
      <c r="L192" s="228"/>
    </row>
    <row r="193" spans="1:12" ht="47.25" customHeight="1">
      <c r="A193" s="227">
        <v>8</v>
      </c>
      <c r="B193" s="270" t="s">
        <v>568</v>
      </c>
      <c r="C193" s="270"/>
      <c r="D193" s="272" t="s">
        <v>166</v>
      </c>
      <c r="E193" s="272"/>
      <c r="F193" s="230">
        <v>20</v>
      </c>
      <c r="G193" s="232" t="s">
        <v>28</v>
      </c>
      <c r="H193" s="232">
        <v>437.86</v>
      </c>
      <c r="I193" s="273" t="s">
        <v>28</v>
      </c>
      <c r="J193" s="273"/>
      <c r="K193" s="232">
        <v>8757.2000000000007</v>
      </c>
      <c r="L193" s="228"/>
    </row>
    <row r="194" spans="1:12" ht="47.25" customHeight="1">
      <c r="A194" s="227">
        <v>9</v>
      </c>
      <c r="B194" s="270" t="s">
        <v>569</v>
      </c>
      <c r="C194" s="270"/>
      <c r="D194" s="272" t="s">
        <v>166</v>
      </c>
      <c r="E194" s="272"/>
      <c r="F194" s="230">
        <v>80</v>
      </c>
      <c r="G194" s="232" t="s">
        <v>28</v>
      </c>
      <c r="H194" s="232">
        <v>419.52</v>
      </c>
      <c r="I194" s="273" t="s">
        <v>28</v>
      </c>
      <c r="J194" s="273"/>
      <c r="K194" s="232">
        <v>33561.599999999999</v>
      </c>
      <c r="L194" s="228"/>
    </row>
    <row r="195" spans="1:12" ht="47.25" customHeight="1">
      <c r="A195" s="227">
        <v>10</v>
      </c>
      <c r="B195" s="270" t="s">
        <v>570</v>
      </c>
      <c r="C195" s="270"/>
      <c r="D195" s="272" t="s">
        <v>166</v>
      </c>
      <c r="E195" s="272"/>
      <c r="F195" s="230">
        <v>120</v>
      </c>
      <c r="G195" s="232" t="s">
        <v>28</v>
      </c>
      <c r="H195" s="232">
        <v>233.48</v>
      </c>
      <c r="I195" s="273" t="s">
        <v>28</v>
      </c>
      <c r="J195" s="273"/>
      <c r="K195" s="232">
        <v>28017.599999999999</v>
      </c>
      <c r="L195" s="228"/>
    </row>
    <row r="196" spans="1:12" ht="24" customHeight="1">
      <c r="A196" s="271" t="s">
        <v>28</v>
      </c>
      <c r="B196" s="271"/>
      <c r="C196" s="271"/>
      <c r="D196" s="271"/>
      <c r="E196" s="271" t="s">
        <v>28</v>
      </c>
      <c r="F196" s="271"/>
      <c r="G196" s="271"/>
      <c r="H196" s="271"/>
      <c r="I196" s="271" t="s">
        <v>28</v>
      </c>
      <c r="J196" s="271"/>
      <c r="K196" s="271"/>
      <c r="L196" s="271"/>
    </row>
    <row r="197" spans="1:12" ht="34.5" customHeight="1">
      <c r="A197" s="267" t="s">
        <v>28</v>
      </c>
      <c r="B197" s="267"/>
      <c r="C197" s="267"/>
      <c r="D197" s="267"/>
      <c r="E197" s="267"/>
      <c r="F197" s="267"/>
      <c r="G197" s="267"/>
      <c r="H197" s="267"/>
      <c r="I197" s="267"/>
      <c r="J197" s="267"/>
      <c r="K197" s="267"/>
      <c r="L197" s="267"/>
    </row>
    <row r="198" spans="1:12" ht="34.5" customHeight="1">
      <c r="A198" s="267" t="s">
        <v>422</v>
      </c>
      <c r="B198" s="267"/>
      <c r="C198" s="267"/>
      <c r="D198" s="267"/>
      <c r="E198" s="267"/>
      <c r="F198" s="267"/>
      <c r="G198" s="267"/>
      <c r="H198" s="267"/>
      <c r="I198" s="267"/>
      <c r="J198" s="267"/>
      <c r="K198" s="267"/>
      <c r="L198" s="267"/>
    </row>
    <row r="199" spans="1:12" ht="26.25" customHeight="1">
      <c r="A199" s="268" t="s">
        <v>30</v>
      </c>
      <c r="B199" s="268"/>
      <c r="C199" s="268" t="s">
        <v>31</v>
      </c>
      <c r="D199" s="268"/>
      <c r="E199" s="268"/>
      <c r="F199" s="268"/>
      <c r="G199" s="268"/>
      <c r="H199" s="268"/>
      <c r="I199" s="268"/>
      <c r="J199" s="268"/>
      <c r="K199" s="268"/>
      <c r="L199" s="268"/>
    </row>
    <row r="200" spans="1:12" ht="25.5" customHeight="1">
      <c r="A200" s="269" t="s">
        <v>2</v>
      </c>
      <c r="B200" s="269" t="s">
        <v>32</v>
      </c>
      <c r="C200" s="269"/>
      <c r="D200" s="269" t="s">
        <v>99</v>
      </c>
      <c r="E200" s="269"/>
      <c r="F200" s="269" t="s">
        <v>100</v>
      </c>
      <c r="G200" s="269" t="s">
        <v>101</v>
      </c>
      <c r="H200" s="269"/>
      <c r="I200" s="269" t="s">
        <v>36</v>
      </c>
      <c r="J200" s="269"/>
      <c r="K200" s="269"/>
      <c r="L200" s="269" t="s">
        <v>5</v>
      </c>
    </row>
    <row r="201" spans="1:12" ht="25.5" customHeight="1">
      <c r="A201" s="269"/>
      <c r="B201" s="269"/>
      <c r="C201" s="269"/>
      <c r="D201" s="269"/>
      <c r="E201" s="269"/>
      <c r="F201" s="269"/>
      <c r="G201" s="226" t="s">
        <v>423</v>
      </c>
      <c r="H201" s="226" t="s">
        <v>424</v>
      </c>
      <c r="I201" s="269" t="s">
        <v>423</v>
      </c>
      <c r="J201" s="269"/>
      <c r="K201" s="226" t="s">
        <v>424</v>
      </c>
      <c r="L201" s="269"/>
    </row>
    <row r="202" spans="1:12" ht="47.25" customHeight="1">
      <c r="A202" s="227">
        <v>11</v>
      </c>
      <c r="B202" s="270" t="s">
        <v>571</v>
      </c>
      <c r="C202" s="270"/>
      <c r="D202" s="272" t="s">
        <v>166</v>
      </c>
      <c r="E202" s="272"/>
      <c r="F202" s="230">
        <v>2600</v>
      </c>
      <c r="G202" s="232" t="s">
        <v>28</v>
      </c>
      <c r="H202" s="232">
        <v>180.83</v>
      </c>
      <c r="I202" s="273" t="s">
        <v>28</v>
      </c>
      <c r="J202" s="273"/>
      <c r="K202" s="232">
        <v>470158</v>
      </c>
      <c r="L202" s="228"/>
    </row>
    <row r="203" spans="1:12" ht="47.25" customHeight="1">
      <c r="A203" s="227">
        <v>12</v>
      </c>
      <c r="B203" s="270" t="s">
        <v>495</v>
      </c>
      <c r="C203" s="270"/>
      <c r="D203" s="272" t="s">
        <v>166</v>
      </c>
      <c r="E203" s="272"/>
      <c r="F203" s="230">
        <v>850</v>
      </c>
      <c r="G203" s="232" t="s">
        <v>28</v>
      </c>
      <c r="H203" s="232">
        <v>120.14</v>
      </c>
      <c r="I203" s="273" t="s">
        <v>28</v>
      </c>
      <c r="J203" s="273"/>
      <c r="K203" s="232">
        <v>102119</v>
      </c>
      <c r="L203" s="228"/>
    </row>
    <row r="204" spans="1:12" ht="35.25" customHeight="1">
      <c r="A204" s="227">
        <v>13</v>
      </c>
      <c r="B204" s="270" t="s">
        <v>497</v>
      </c>
      <c r="C204" s="270"/>
      <c r="D204" s="272" t="s">
        <v>166</v>
      </c>
      <c r="E204" s="272"/>
      <c r="F204" s="230">
        <v>300</v>
      </c>
      <c r="G204" s="232" t="s">
        <v>28</v>
      </c>
      <c r="H204" s="232">
        <v>110.24</v>
      </c>
      <c r="I204" s="273" t="s">
        <v>28</v>
      </c>
      <c r="J204" s="273"/>
      <c r="K204" s="232">
        <v>33072</v>
      </c>
      <c r="L204" s="228"/>
    </row>
    <row r="205" spans="1:12" ht="35.25" customHeight="1">
      <c r="A205" s="227">
        <v>14</v>
      </c>
      <c r="B205" s="270" t="s">
        <v>498</v>
      </c>
      <c r="C205" s="270"/>
      <c r="D205" s="272" t="s">
        <v>166</v>
      </c>
      <c r="E205" s="272"/>
      <c r="F205" s="230">
        <v>400</v>
      </c>
      <c r="G205" s="232" t="s">
        <v>28</v>
      </c>
      <c r="H205" s="232">
        <v>88.86</v>
      </c>
      <c r="I205" s="273" t="s">
        <v>28</v>
      </c>
      <c r="J205" s="273"/>
      <c r="K205" s="232">
        <v>35544</v>
      </c>
      <c r="L205" s="228"/>
    </row>
    <row r="206" spans="1:12" ht="35.25" customHeight="1">
      <c r="A206" s="227">
        <v>15</v>
      </c>
      <c r="B206" s="270" t="s">
        <v>572</v>
      </c>
      <c r="C206" s="270"/>
      <c r="D206" s="272" t="s">
        <v>166</v>
      </c>
      <c r="E206" s="272"/>
      <c r="F206" s="230">
        <v>200</v>
      </c>
      <c r="G206" s="232" t="s">
        <v>28</v>
      </c>
      <c r="H206" s="232">
        <v>81.02</v>
      </c>
      <c r="I206" s="273" t="s">
        <v>28</v>
      </c>
      <c r="J206" s="273"/>
      <c r="K206" s="232">
        <v>16204</v>
      </c>
      <c r="L206" s="228"/>
    </row>
    <row r="207" spans="1:12" ht="35.25" customHeight="1">
      <c r="A207" s="227">
        <v>16</v>
      </c>
      <c r="B207" s="270" t="s">
        <v>573</v>
      </c>
      <c r="C207" s="270"/>
      <c r="D207" s="272" t="s">
        <v>166</v>
      </c>
      <c r="E207" s="272"/>
      <c r="F207" s="230">
        <v>800</v>
      </c>
      <c r="G207" s="232" t="s">
        <v>28</v>
      </c>
      <c r="H207" s="232">
        <v>64.58</v>
      </c>
      <c r="I207" s="273" t="s">
        <v>28</v>
      </c>
      <c r="J207" s="273"/>
      <c r="K207" s="232">
        <v>51664</v>
      </c>
      <c r="L207" s="228"/>
    </row>
    <row r="208" spans="1:12" ht="35.25" customHeight="1">
      <c r="A208" s="227">
        <v>17</v>
      </c>
      <c r="B208" s="270" t="s">
        <v>574</v>
      </c>
      <c r="C208" s="270"/>
      <c r="D208" s="272" t="s">
        <v>166</v>
      </c>
      <c r="E208" s="272"/>
      <c r="F208" s="230">
        <v>2000</v>
      </c>
      <c r="G208" s="232" t="s">
        <v>28</v>
      </c>
      <c r="H208" s="232">
        <v>59.92</v>
      </c>
      <c r="I208" s="273" t="s">
        <v>28</v>
      </c>
      <c r="J208" s="273"/>
      <c r="K208" s="232">
        <v>119840</v>
      </c>
      <c r="L208" s="228"/>
    </row>
    <row r="209" spans="1:12" ht="40" customHeight="1">
      <c r="A209" s="227" t="s">
        <v>28</v>
      </c>
      <c r="B209" s="270" t="s">
        <v>575</v>
      </c>
      <c r="C209" s="270"/>
      <c r="D209" s="272" t="s">
        <v>28</v>
      </c>
      <c r="E209" s="272"/>
      <c r="F209" s="230" t="s">
        <v>28</v>
      </c>
      <c r="G209" s="232" t="s">
        <v>28</v>
      </c>
      <c r="H209" s="232" t="s">
        <v>28</v>
      </c>
      <c r="I209" s="273">
        <v>4061632.64</v>
      </c>
      <c r="J209" s="273"/>
      <c r="K209" s="232">
        <v>776403</v>
      </c>
      <c r="L209" s="233"/>
    </row>
    <row r="210" spans="1:12" ht="40" customHeight="1">
      <c r="A210" s="227">
        <v>1</v>
      </c>
      <c r="B210" s="270" t="s">
        <v>576</v>
      </c>
      <c r="C210" s="270"/>
      <c r="D210" s="272" t="s">
        <v>311</v>
      </c>
      <c r="E210" s="272"/>
      <c r="F210" s="230">
        <v>1</v>
      </c>
      <c r="G210" s="232">
        <v>645700</v>
      </c>
      <c r="H210" s="232">
        <v>52035</v>
      </c>
      <c r="I210" s="273">
        <v>645700</v>
      </c>
      <c r="J210" s="273"/>
      <c r="K210" s="232">
        <v>52035</v>
      </c>
      <c r="L210" s="234" t="s">
        <v>577</v>
      </c>
    </row>
    <row r="211" spans="1:12" ht="40" customHeight="1">
      <c r="A211" s="227">
        <v>2</v>
      </c>
      <c r="B211" s="270" t="s">
        <v>578</v>
      </c>
      <c r="C211" s="270"/>
      <c r="D211" s="272" t="s">
        <v>311</v>
      </c>
      <c r="E211" s="272"/>
      <c r="F211" s="230">
        <v>1</v>
      </c>
      <c r="G211" s="232">
        <v>411540</v>
      </c>
      <c r="H211" s="232">
        <v>68154</v>
      </c>
      <c r="I211" s="273">
        <v>411540</v>
      </c>
      <c r="J211" s="273"/>
      <c r="K211" s="232">
        <v>68154</v>
      </c>
      <c r="L211" s="234" t="s">
        <v>577</v>
      </c>
    </row>
    <row r="212" spans="1:12" ht="40" customHeight="1">
      <c r="A212" s="227">
        <v>3</v>
      </c>
      <c r="B212" s="270" t="s">
        <v>579</v>
      </c>
      <c r="C212" s="270"/>
      <c r="D212" s="272" t="s">
        <v>311</v>
      </c>
      <c r="E212" s="272"/>
      <c r="F212" s="230">
        <v>1</v>
      </c>
      <c r="G212" s="232">
        <v>211820</v>
      </c>
      <c r="H212" s="232">
        <v>377722</v>
      </c>
      <c r="I212" s="273">
        <v>211820</v>
      </c>
      <c r="J212" s="273"/>
      <c r="K212" s="232">
        <v>377722</v>
      </c>
      <c r="L212" s="234" t="s">
        <v>577</v>
      </c>
    </row>
    <row r="213" spans="1:12" ht="40" customHeight="1">
      <c r="A213" s="227">
        <v>4</v>
      </c>
      <c r="B213" s="270" t="s">
        <v>580</v>
      </c>
      <c r="C213" s="270"/>
      <c r="D213" s="272" t="s">
        <v>311</v>
      </c>
      <c r="E213" s="272"/>
      <c r="F213" s="230">
        <v>1</v>
      </c>
      <c r="G213" s="232">
        <v>1296256</v>
      </c>
      <c r="H213" s="232">
        <v>144482</v>
      </c>
      <c r="I213" s="273">
        <v>1296256</v>
      </c>
      <c r="J213" s="273"/>
      <c r="K213" s="232">
        <v>144482</v>
      </c>
      <c r="L213" s="234" t="s">
        <v>577</v>
      </c>
    </row>
    <row r="214" spans="1:12" ht="40" customHeight="1">
      <c r="A214" s="227">
        <v>5</v>
      </c>
      <c r="B214" s="270" t="s">
        <v>581</v>
      </c>
      <c r="C214" s="270"/>
      <c r="D214" s="272" t="s">
        <v>311</v>
      </c>
      <c r="E214" s="272"/>
      <c r="F214" s="230">
        <v>1</v>
      </c>
      <c r="G214" s="232">
        <v>1340100</v>
      </c>
      <c r="H214" s="232">
        <v>134010</v>
      </c>
      <c r="I214" s="273">
        <v>1340100</v>
      </c>
      <c r="J214" s="273"/>
      <c r="K214" s="232">
        <v>134010</v>
      </c>
      <c r="L214" s="234" t="s">
        <v>577</v>
      </c>
    </row>
    <row r="215" spans="1:12" ht="40" customHeight="1">
      <c r="A215" s="227">
        <v>6</v>
      </c>
      <c r="B215" s="270" t="s">
        <v>582</v>
      </c>
      <c r="C215" s="270"/>
      <c r="D215" s="272" t="s">
        <v>311</v>
      </c>
      <c r="E215" s="272"/>
      <c r="F215" s="230">
        <v>1</v>
      </c>
      <c r="G215" s="232">
        <v>156216.64000000001</v>
      </c>
      <c r="H215" s="232" t="s">
        <v>28</v>
      </c>
      <c r="I215" s="273">
        <v>156216.64000000001</v>
      </c>
      <c r="J215" s="273"/>
      <c r="K215" s="232" t="s">
        <v>28</v>
      </c>
      <c r="L215" s="234" t="s">
        <v>577</v>
      </c>
    </row>
    <row r="216" spans="1:12" ht="35.25" customHeight="1">
      <c r="A216" s="227" t="s">
        <v>28</v>
      </c>
      <c r="B216" s="270" t="s">
        <v>583</v>
      </c>
      <c r="C216" s="270"/>
      <c r="D216" s="272" t="s">
        <v>28</v>
      </c>
      <c r="E216" s="272"/>
      <c r="F216" s="230" t="s">
        <v>28</v>
      </c>
      <c r="G216" s="232" t="s">
        <v>28</v>
      </c>
      <c r="H216" s="232" t="s">
        <v>28</v>
      </c>
      <c r="I216" s="273">
        <v>241500</v>
      </c>
      <c r="J216" s="273"/>
      <c r="K216" s="232">
        <v>728466.62</v>
      </c>
      <c r="L216" s="228"/>
    </row>
    <row r="217" spans="1:12" ht="43" customHeight="1">
      <c r="A217" s="227">
        <v>1</v>
      </c>
      <c r="B217" s="270" t="s">
        <v>584</v>
      </c>
      <c r="C217" s="270"/>
      <c r="D217" s="272" t="s">
        <v>311</v>
      </c>
      <c r="E217" s="272"/>
      <c r="F217" s="230">
        <v>1</v>
      </c>
      <c r="G217" s="232">
        <v>150000</v>
      </c>
      <c r="H217" s="232" t="s">
        <v>28</v>
      </c>
      <c r="I217" s="273">
        <v>150000</v>
      </c>
      <c r="J217" s="273"/>
      <c r="K217" s="232" t="s">
        <v>28</v>
      </c>
      <c r="L217" s="228" t="s">
        <v>14</v>
      </c>
    </row>
    <row r="218" spans="1:12" ht="58.5" customHeight="1">
      <c r="A218" s="227">
        <v>2</v>
      </c>
      <c r="B218" s="270" t="s">
        <v>585</v>
      </c>
      <c r="C218" s="270"/>
      <c r="D218" s="272" t="s">
        <v>427</v>
      </c>
      <c r="E218" s="272"/>
      <c r="F218" s="230">
        <v>17</v>
      </c>
      <c r="G218" s="232" t="s">
        <v>28</v>
      </c>
      <c r="H218" s="232">
        <v>1751.74</v>
      </c>
      <c r="I218" s="273" t="s">
        <v>28</v>
      </c>
      <c r="J218" s="273"/>
      <c r="K218" s="232">
        <v>29779.58</v>
      </c>
      <c r="L218" s="228"/>
    </row>
    <row r="219" spans="1:12" ht="24" customHeight="1">
      <c r="A219" s="271" t="s">
        <v>28</v>
      </c>
      <c r="B219" s="271"/>
      <c r="C219" s="271"/>
      <c r="D219" s="271"/>
      <c r="E219" s="271" t="s">
        <v>28</v>
      </c>
      <c r="F219" s="271"/>
      <c r="G219" s="271"/>
      <c r="H219" s="271"/>
      <c r="I219" s="271" t="s">
        <v>28</v>
      </c>
      <c r="J219" s="271"/>
      <c r="K219" s="271"/>
      <c r="L219" s="271"/>
    </row>
    <row r="220" spans="1:12" ht="34.5" customHeight="1">
      <c r="A220" s="267" t="s">
        <v>28</v>
      </c>
      <c r="B220" s="267"/>
      <c r="C220" s="267"/>
      <c r="D220" s="267"/>
      <c r="E220" s="267"/>
      <c r="F220" s="267"/>
      <c r="G220" s="267"/>
      <c r="H220" s="267"/>
      <c r="I220" s="267"/>
      <c r="J220" s="267"/>
      <c r="K220" s="267"/>
      <c r="L220" s="267"/>
    </row>
    <row r="221" spans="1:12" ht="34.5" customHeight="1">
      <c r="A221" s="267" t="s">
        <v>422</v>
      </c>
      <c r="B221" s="267"/>
      <c r="C221" s="267"/>
      <c r="D221" s="267"/>
      <c r="E221" s="267"/>
      <c r="F221" s="267"/>
      <c r="G221" s="267"/>
      <c r="H221" s="267"/>
      <c r="I221" s="267"/>
      <c r="J221" s="267"/>
      <c r="K221" s="267"/>
      <c r="L221" s="267"/>
    </row>
    <row r="222" spans="1:12" ht="26.25" customHeight="1">
      <c r="A222" s="268" t="s">
        <v>30</v>
      </c>
      <c r="B222" s="268"/>
      <c r="C222" s="268" t="s">
        <v>31</v>
      </c>
      <c r="D222" s="268"/>
      <c r="E222" s="268"/>
      <c r="F222" s="268"/>
      <c r="G222" s="268"/>
      <c r="H222" s="268"/>
      <c r="I222" s="268"/>
      <c r="J222" s="268"/>
      <c r="K222" s="268"/>
      <c r="L222" s="268"/>
    </row>
    <row r="223" spans="1:12" ht="25.5" customHeight="1">
      <c r="A223" s="269" t="s">
        <v>2</v>
      </c>
      <c r="B223" s="269" t="s">
        <v>32</v>
      </c>
      <c r="C223" s="269"/>
      <c r="D223" s="269" t="s">
        <v>99</v>
      </c>
      <c r="E223" s="269"/>
      <c r="F223" s="269" t="s">
        <v>100</v>
      </c>
      <c r="G223" s="269" t="s">
        <v>101</v>
      </c>
      <c r="H223" s="269"/>
      <c r="I223" s="269" t="s">
        <v>36</v>
      </c>
      <c r="J223" s="269"/>
      <c r="K223" s="269"/>
      <c r="L223" s="269" t="s">
        <v>5</v>
      </c>
    </row>
    <row r="224" spans="1:12" ht="25.5" customHeight="1">
      <c r="A224" s="269"/>
      <c r="B224" s="269"/>
      <c r="C224" s="269"/>
      <c r="D224" s="269"/>
      <c r="E224" s="269"/>
      <c r="F224" s="269"/>
      <c r="G224" s="226" t="s">
        <v>423</v>
      </c>
      <c r="H224" s="226" t="s">
        <v>424</v>
      </c>
      <c r="I224" s="269" t="s">
        <v>423</v>
      </c>
      <c r="J224" s="269"/>
      <c r="K224" s="226" t="s">
        <v>424</v>
      </c>
      <c r="L224" s="269"/>
    </row>
    <row r="225" spans="1:12" ht="58.5" customHeight="1">
      <c r="A225" s="227">
        <v>3</v>
      </c>
      <c r="B225" s="270" t="s">
        <v>586</v>
      </c>
      <c r="C225" s="270"/>
      <c r="D225" s="272" t="s">
        <v>427</v>
      </c>
      <c r="E225" s="272"/>
      <c r="F225" s="230">
        <v>5</v>
      </c>
      <c r="G225" s="232" t="s">
        <v>28</v>
      </c>
      <c r="H225" s="232">
        <v>7199.56</v>
      </c>
      <c r="I225" s="273" t="s">
        <v>28</v>
      </c>
      <c r="J225" s="273"/>
      <c r="K225" s="232">
        <v>35997.800000000003</v>
      </c>
      <c r="L225" s="228"/>
    </row>
    <row r="226" spans="1:12" ht="58.5" customHeight="1">
      <c r="A226" s="227">
        <v>4</v>
      </c>
      <c r="B226" s="270" t="s">
        <v>587</v>
      </c>
      <c r="C226" s="270"/>
      <c r="D226" s="272" t="s">
        <v>427</v>
      </c>
      <c r="E226" s="272"/>
      <c r="F226" s="230">
        <v>3</v>
      </c>
      <c r="G226" s="232" t="s">
        <v>28</v>
      </c>
      <c r="H226" s="232">
        <v>4511.62</v>
      </c>
      <c r="I226" s="273" t="s">
        <v>28</v>
      </c>
      <c r="J226" s="273"/>
      <c r="K226" s="232">
        <v>13534.86</v>
      </c>
      <c r="L226" s="228"/>
    </row>
    <row r="227" spans="1:12" ht="58.5" customHeight="1">
      <c r="A227" s="227">
        <v>5</v>
      </c>
      <c r="B227" s="270" t="s">
        <v>588</v>
      </c>
      <c r="C227" s="270"/>
      <c r="D227" s="272" t="s">
        <v>427</v>
      </c>
      <c r="E227" s="272"/>
      <c r="F227" s="230">
        <v>1</v>
      </c>
      <c r="G227" s="232" t="s">
        <v>28</v>
      </c>
      <c r="H227" s="232">
        <v>11492.64</v>
      </c>
      <c r="I227" s="273" t="s">
        <v>28</v>
      </c>
      <c r="J227" s="273"/>
      <c r="K227" s="232">
        <v>11492.64</v>
      </c>
      <c r="L227" s="228"/>
    </row>
    <row r="228" spans="1:12" ht="58.5" customHeight="1">
      <c r="A228" s="227">
        <v>6</v>
      </c>
      <c r="B228" s="270" t="s">
        <v>589</v>
      </c>
      <c r="C228" s="270"/>
      <c r="D228" s="272" t="s">
        <v>427</v>
      </c>
      <c r="E228" s="272"/>
      <c r="F228" s="230">
        <v>2</v>
      </c>
      <c r="G228" s="232" t="s">
        <v>28</v>
      </c>
      <c r="H228" s="232">
        <v>5719.34</v>
      </c>
      <c r="I228" s="273" t="s">
        <v>28</v>
      </c>
      <c r="J228" s="273"/>
      <c r="K228" s="232">
        <v>11438.68</v>
      </c>
      <c r="L228" s="228"/>
    </row>
    <row r="229" spans="1:12" ht="35.25" customHeight="1">
      <c r="A229" s="227">
        <v>7</v>
      </c>
      <c r="B229" s="270" t="s">
        <v>590</v>
      </c>
      <c r="C229" s="270"/>
      <c r="D229" s="272" t="s">
        <v>427</v>
      </c>
      <c r="E229" s="272"/>
      <c r="F229" s="230">
        <v>5</v>
      </c>
      <c r="G229" s="232" t="s">
        <v>28</v>
      </c>
      <c r="H229" s="232">
        <v>6032.83</v>
      </c>
      <c r="I229" s="273" t="s">
        <v>28</v>
      </c>
      <c r="J229" s="273"/>
      <c r="K229" s="232">
        <v>30164.15</v>
      </c>
      <c r="L229" s="228"/>
    </row>
    <row r="230" spans="1:12" ht="35.25" customHeight="1">
      <c r="A230" s="227">
        <v>8</v>
      </c>
      <c r="B230" s="270" t="s">
        <v>591</v>
      </c>
      <c r="C230" s="270"/>
      <c r="D230" s="272" t="s">
        <v>427</v>
      </c>
      <c r="E230" s="272"/>
      <c r="F230" s="230">
        <v>2</v>
      </c>
      <c r="G230" s="232" t="s">
        <v>28</v>
      </c>
      <c r="H230" s="232">
        <v>19392.28</v>
      </c>
      <c r="I230" s="273" t="s">
        <v>28</v>
      </c>
      <c r="J230" s="273"/>
      <c r="K230" s="232">
        <v>38784.559999999998</v>
      </c>
      <c r="L230" s="228"/>
    </row>
    <row r="231" spans="1:12" ht="35.25" customHeight="1">
      <c r="A231" s="227">
        <v>9</v>
      </c>
      <c r="B231" s="270" t="s">
        <v>592</v>
      </c>
      <c r="C231" s="270"/>
      <c r="D231" s="272" t="s">
        <v>191</v>
      </c>
      <c r="E231" s="272"/>
      <c r="F231" s="230">
        <v>3</v>
      </c>
      <c r="G231" s="232" t="s">
        <v>28</v>
      </c>
      <c r="H231" s="232">
        <v>2709.25</v>
      </c>
      <c r="I231" s="273" t="s">
        <v>28</v>
      </c>
      <c r="J231" s="273"/>
      <c r="K231" s="232">
        <v>8127.75</v>
      </c>
      <c r="L231" s="228"/>
    </row>
    <row r="232" spans="1:12" ht="35.25" customHeight="1">
      <c r="A232" s="227">
        <v>10</v>
      </c>
      <c r="B232" s="270" t="s">
        <v>593</v>
      </c>
      <c r="C232" s="270"/>
      <c r="D232" s="272" t="s">
        <v>191</v>
      </c>
      <c r="E232" s="272"/>
      <c r="F232" s="230">
        <v>15</v>
      </c>
      <c r="G232" s="232" t="s">
        <v>28</v>
      </c>
      <c r="H232" s="232">
        <v>378.08</v>
      </c>
      <c r="I232" s="273" t="s">
        <v>28</v>
      </c>
      <c r="J232" s="273"/>
      <c r="K232" s="232">
        <v>5671.2</v>
      </c>
      <c r="L232" s="228"/>
    </row>
    <row r="233" spans="1:12" ht="47.25" customHeight="1">
      <c r="A233" s="227">
        <v>11</v>
      </c>
      <c r="B233" s="270" t="s">
        <v>594</v>
      </c>
      <c r="C233" s="270"/>
      <c r="D233" s="272" t="s">
        <v>427</v>
      </c>
      <c r="E233" s="272"/>
      <c r="F233" s="230">
        <v>17</v>
      </c>
      <c r="G233" s="232" t="s">
        <v>28</v>
      </c>
      <c r="H233" s="232">
        <v>448.68</v>
      </c>
      <c r="I233" s="273" t="s">
        <v>28</v>
      </c>
      <c r="J233" s="273"/>
      <c r="K233" s="232">
        <v>7627.56</v>
      </c>
      <c r="L233" s="228"/>
    </row>
    <row r="234" spans="1:12" ht="58.5" customHeight="1">
      <c r="A234" s="227">
        <v>12</v>
      </c>
      <c r="B234" s="270" t="s">
        <v>595</v>
      </c>
      <c r="C234" s="270"/>
      <c r="D234" s="272" t="s">
        <v>427</v>
      </c>
      <c r="E234" s="272"/>
      <c r="F234" s="230">
        <v>4</v>
      </c>
      <c r="G234" s="232" t="s">
        <v>28</v>
      </c>
      <c r="H234" s="232">
        <v>4488.21</v>
      </c>
      <c r="I234" s="273" t="s">
        <v>28</v>
      </c>
      <c r="J234" s="273"/>
      <c r="K234" s="232">
        <v>17952.84</v>
      </c>
      <c r="L234" s="228"/>
    </row>
    <row r="235" spans="1:12" ht="58.5" customHeight="1">
      <c r="A235" s="227">
        <v>13</v>
      </c>
      <c r="B235" s="270" t="s">
        <v>596</v>
      </c>
      <c r="C235" s="270"/>
      <c r="D235" s="272" t="s">
        <v>427</v>
      </c>
      <c r="E235" s="272"/>
      <c r="F235" s="230">
        <v>1</v>
      </c>
      <c r="G235" s="232" t="s">
        <v>28</v>
      </c>
      <c r="H235" s="232">
        <v>7779.17</v>
      </c>
      <c r="I235" s="273" t="s">
        <v>28</v>
      </c>
      <c r="J235" s="273"/>
      <c r="K235" s="232">
        <v>7779.17</v>
      </c>
      <c r="L235" s="228"/>
    </row>
    <row r="236" spans="1:12" ht="58.5" customHeight="1">
      <c r="A236" s="227">
        <v>14</v>
      </c>
      <c r="B236" s="270" t="s">
        <v>595</v>
      </c>
      <c r="C236" s="270"/>
      <c r="D236" s="272" t="s">
        <v>427</v>
      </c>
      <c r="E236" s="272"/>
      <c r="F236" s="230">
        <v>22</v>
      </c>
      <c r="G236" s="232" t="s">
        <v>28</v>
      </c>
      <c r="H236" s="232">
        <v>4488.21</v>
      </c>
      <c r="I236" s="273" t="s">
        <v>28</v>
      </c>
      <c r="J236" s="273"/>
      <c r="K236" s="232">
        <v>98740.62</v>
      </c>
      <c r="L236" s="228"/>
    </row>
    <row r="237" spans="1:12" ht="24" customHeight="1">
      <c r="A237" s="271" t="s">
        <v>28</v>
      </c>
      <c r="B237" s="271"/>
      <c r="C237" s="271"/>
      <c r="D237" s="271"/>
      <c r="E237" s="271" t="s">
        <v>28</v>
      </c>
      <c r="F237" s="271"/>
      <c r="G237" s="271"/>
      <c r="H237" s="271"/>
      <c r="I237" s="271" t="s">
        <v>28</v>
      </c>
      <c r="J237" s="271"/>
      <c r="K237" s="271"/>
      <c r="L237" s="271"/>
    </row>
    <row r="238" spans="1:12" ht="34.5" customHeight="1">
      <c r="A238" s="267" t="s">
        <v>28</v>
      </c>
      <c r="B238" s="267"/>
      <c r="C238" s="267"/>
      <c r="D238" s="267"/>
      <c r="E238" s="267"/>
      <c r="F238" s="267"/>
      <c r="G238" s="267"/>
      <c r="H238" s="267"/>
      <c r="I238" s="267"/>
      <c r="J238" s="267"/>
      <c r="K238" s="267"/>
      <c r="L238" s="267"/>
    </row>
    <row r="239" spans="1:12" ht="34.5" customHeight="1">
      <c r="A239" s="267" t="s">
        <v>422</v>
      </c>
      <c r="B239" s="267"/>
      <c r="C239" s="267"/>
      <c r="D239" s="267"/>
      <c r="E239" s="267"/>
      <c r="F239" s="267"/>
      <c r="G239" s="267"/>
      <c r="H239" s="267"/>
      <c r="I239" s="267"/>
      <c r="J239" s="267"/>
      <c r="K239" s="267"/>
      <c r="L239" s="267"/>
    </row>
    <row r="240" spans="1:12" ht="26.25" customHeight="1">
      <c r="A240" s="268" t="s">
        <v>30</v>
      </c>
      <c r="B240" s="268"/>
      <c r="C240" s="268" t="s">
        <v>31</v>
      </c>
      <c r="D240" s="268"/>
      <c r="E240" s="268"/>
      <c r="F240" s="268"/>
      <c r="G240" s="268"/>
      <c r="H240" s="268"/>
      <c r="I240" s="268"/>
      <c r="J240" s="268"/>
      <c r="K240" s="268"/>
      <c r="L240" s="268"/>
    </row>
    <row r="241" spans="1:12" ht="25.5" customHeight="1">
      <c r="A241" s="269" t="s">
        <v>2</v>
      </c>
      <c r="B241" s="269" t="s">
        <v>32</v>
      </c>
      <c r="C241" s="269"/>
      <c r="D241" s="269" t="s">
        <v>99</v>
      </c>
      <c r="E241" s="269"/>
      <c r="F241" s="269" t="s">
        <v>100</v>
      </c>
      <c r="G241" s="269" t="s">
        <v>101</v>
      </c>
      <c r="H241" s="269"/>
      <c r="I241" s="269" t="s">
        <v>36</v>
      </c>
      <c r="J241" s="269"/>
      <c r="K241" s="269"/>
      <c r="L241" s="269" t="s">
        <v>5</v>
      </c>
    </row>
    <row r="242" spans="1:12" ht="25.5" customHeight="1">
      <c r="A242" s="269"/>
      <c r="B242" s="269"/>
      <c r="C242" s="269"/>
      <c r="D242" s="269"/>
      <c r="E242" s="269"/>
      <c r="F242" s="269"/>
      <c r="G242" s="226" t="s">
        <v>423</v>
      </c>
      <c r="H242" s="226" t="s">
        <v>424</v>
      </c>
      <c r="I242" s="269" t="s">
        <v>423</v>
      </c>
      <c r="J242" s="269"/>
      <c r="K242" s="226" t="s">
        <v>424</v>
      </c>
      <c r="L242" s="269"/>
    </row>
    <row r="243" spans="1:12" ht="58.5" customHeight="1">
      <c r="A243" s="227">
        <v>15</v>
      </c>
      <c r="B243" s="270" t="s">
        <v>596</v>
      </c>
      <c r="C243" s="270"/>
      <c r="D243" s="272" t="s">
        <v>427</v>
      </c>
      <c r="E243" s="272"/>
      <c r="F243" s="230">
        <v>9</v>
      </c>
      <c r="G243" s="232" t="s">
        <v>28</v>
      </c>
      <c r="H243" s="232">
        <v>7779.17</v>
      </c>
      <c r="I243" s="273" t="s">
        <v>28</v>
      </c>
      <c r="J243" s="273"/>
      <c r="K243" s="232">
        <v>70012.53</v>
      </c>
      <c r="L243" s="228"/>
    </row>
    <row r="244" spans="1:12" ht="24" customHeight="1">
      <c r="A244" s="227">
        <v>16</v>
      </c>
      <c r="B244" s="270" t="s">
        <v>597</v>
      </c>
      <c r="C244" s="270"/>
      <c r="D244" s="272" t="s">
        <v>191</v>
      </c>
      <c r="E244" s="272"/>
      <c r="F244" s="230">
        <v>2</v>
      </c>
      <c r="G244" s="232" t="s">
        <v>28</v>
      </c>
      <c r="H244" s="232">
        <v>491.93</v>
      </c>
      <c r="I244" s="273" t="s">
        <v>28</v>
      </c>
      <c r="J244" s="273"/>
      <c r="K244" s="232">
        <v>983.86</v>
      </c>
      <c r="L244" s="228"/>
    </row>
    <row r="245" spans="1:12" ht="24" customHeight="1">
      <c r="A245" s="227">
        <v>17</v>
      </c>
      <c r="B245" s="270" t="s">
        <v>598</v>
      </c>
      <c r="C245" s="270"/>
      <c r="D245" s="272" t="s">
        <v>191</v>
      </c>
      <c r="E245" s="272"/>
      <c r="F245" s="230">
        <v>2</v>
      </c>
      <c r="G245" s="232" t="s">
        <v>28</v>
      </c>
      <c r="H245" s="232">
        <v>437.43</v>
      </c>
      <c r="I245" s="273" t="s">
        <v>28</v>
      </c>
      <c r="J245" s="273"/>
      <c r="K245" s="232">
        <v>874.86</v>
      </c>
      <c r="L245" s="228"/>
    </row>
    <row r="246" spans="1:12" ht="24" customHeight="1">
      <c r="A246" s="227">
        <v>18</v>
      </c>
      <c r="B246" s="270" t="s">
        <v>599</v>
      </c>
      <c r="C246" s="270"/>
      <c r="D246" s="272" t="s">
        <v>191</v>
      </c>
      <c r="E246" s="272"/>
      <c r="F246" s="230">
        <v>28</v>
      </c>
      <c r="G246" s="232" t="s">
        <v>28</v>
      </c>
      <c r="H246" s="232">
        <v>591.15</v>
      </c>
      <c r="I246" s="273" t="s">
        <v>28</v>
      </c>
      <c r="J246" s="273"/>
      <c r="K246" s="232">
        <v>16552.2</v>
      </c>
      <c r="L246" s="228"/>
    </row>
    <row r="247" spans="1:12" ht="35.25" customHeight="1">
      <c r="A247" s="227">
        <v>19</v>
      </c>
      <c r="B247" s="270" t="s">
        <v>600</v>
      </c>
      <c r="C247" s="270"/>
      <c r="D247" s="272" t="s">
        <v>122</v>
      </c>
      <c r="E247" s="272"/>
      <c r="F247" s="230">
        <v>48</v>
      </c>
      <c r="G247" s="232" t="s">
        <v>28</v>
      </c>
      <c r="H247" s="232">
        <v>433.37</v>
      </c>
      <c r="I247" s="273" t="s">
        <v>28</v>
      </c>
      <c r="J247" s="273"/>
      <c r="K247" s="232">
        <v>20801.759999999998</v>
      </c>
      <c r="L247" s="228"/>
    </row>
    <row r="248" spans="1:12" ht="24" customHeight="1">
      <c r="A248" s="227">
        <v>20</v>
      </c>
      <c r="B248" s="270" t="s">
        <v>601</v>
      </c>
      <c r="C248" s="270"/>
      <c r="D248" s="272" t="s">
        <v>191</v>
      </c>
      <c r="E248" s="272"/>
      <c r="F248" s="230">
        <v>8</v>
      </c>
      <c r="G248" s="232" t="s">
        <v>28</v>
      </c>
      <c r="H248" s="232">
        <v>500</v>
      </c>
      <c r="I248" s="273" t="s">
        <v>28</v>
      </c>
      <c r="J248" s="273"/>
      <c r="K248" s="232">
        <v>4000</v>
      </c>
      <c r="L248" s="228"/>
    </row>
    <row r="249" spans="1:12" ht="24" customHeight="1">
      <c r="A249" s="227">
        <v>21</v>
      </c>
      <c r="B249" s="270" t="s">
        <v>602</v>
      </c>
      <c r="C249" s="270"/>
      <c r="D249" s="272" t="s">
        <v>191</v>
      </c>
      <c r="E249" s="272"/>
      <c r="F249" s="230">
        <v>8</v>
      </c>
      <c r="G249" s="232" t="s">
        <v>28</v>
      </c>
      <c r="H249" s="232">
        <v>800</v>
      </c>
      <c r="I249" s="273" t="s">
        <v>28</v>
      </c>
      <c r="J249" s="273"/>
      <c r="K249" s="232">
        <v>6400</v>
      </c>
      <c r="L249" s="228"/>
    </row>
    <row r="250" spans="1:12" ht="24" customHeight="1">
      <c r="A250" s="227">
        <v>22</v>
      </c>
      <c r="B250" s="270" t="s">
        <v>603</v>
      </c>
      <c r="C250" s="270"/>
      <c r="D250" s="272" t="s">
        <v>191</v>
      </c>
      <c r="E250" s="272"/>
      <c r="F250" s="230">
        <v>1</v>
      </c>
      <c r="G250" s="232" t="s">
        <v>28</v>
      </c>
      <c r="H250" s="232">
        <v>250000</v>
      </c>
      <c r="I250" s="273" t="s">
        <v>28</v>
      </c>
      <c r="J250" s="273"/>
      <c r="K250" s="232">
        <v>250000</v>
      </c>
      <c r="L250" s="228"/>
    </row>
    <row r="251" spans="1:12" ht="24" customHeight="1">
      <c r="A251" s="227">
        <v>23</v>
      </c>
      <c r="B251" s="270" t="s">
        <v>604</v>
      </c>
      <c r="C251" s="270"/>
      <c r="D251" s="272" t="s">
        <v>191</v>
      </c>
      <c r="E251" s="272"/>
      <c r="F251" s="230">
        <v>4</v>
      </c>
      <c r="G251" s="232" t="s">
        <v>28</v>
      </c>
      <c r="H251" s="232">
        <v>300</v>
      </c>
      <c r="I251" s="273" t="s">
        <v>28</v>
      </c>
      <c r="J251" s="273"/>
      <c r="K251" s="232">
        <v>1200</v>
      </c>
      <c r="L251" s="228"/>
    </row>
    <row r="252" spans="1:12" ht="35.25" customHeight="1">
      <c r="A252" s="227">
        <v>24</v>
      </c>
      <c r="B252" s="270" t="s">
        <v>605</v>
      </c>
      <c r="C252" s="270"/>
      <c r="D252" s="272" t="s">
        <v>191</v>
      </c>
      <c r="E252" s="272"/>
      <c r="F252" s="230">
        <v>6</v>
      </c>
      <c r="G252" s="232">
        <v>8500</v>
      </c>
      <c r="H252" s="232">
        <v>850</v>
      </c>
      <c r="I252" s="273">
        <v>51000</v>
      </c>
      <c r="J252" s="273"/>
      <c r="K252" s="232">
        <v>5100</v>
      </c>
      <c r="L252" s="228"/>
    </row>
    <row r="253" spans="1:12" ht="35.25" customHeight="1">
      <c r="A253" s="227">
        <v>25</v>
      </c>
      <c r="B253" s="270" t="s">
        <v>606</v>
      </c>
      <c r="C253" s="270"/>
      <c r="D253" s="272" t="s">
        <v>191</v>
      </c>
      <c r="E253" s="272"/>
      <c r="F253" s="230">
        <v>3</v>
      </c>
      <c r="G253" s="232">
        <v>13000</v>
      </c>
      <c r="H253" s="232">
        <v>1300</v>
      </c>
      <c r="I253" s="273">
        <v>39000</v>
      </c>
      <c r="J253" s="273"/>
      <c r="K253" s="232">
        <v>3900</v>
      </c>
      <c r="L253" s="228"/>
    </row>
    <row r="254" spans="1:12" ht="24" customHeight="1">
      <c r="A254" s="227">
        <v>26</v>
      </c>
      <c r="B254" s="270" t="s">
        <v>607</v>
      </c>
      <c r="C254" s="270"/>
      <c r="D254" s="272" t="s">
        <v>191</v>
      </c>
      <c r="E254" s="272"/>
      <c r="F254" s="230">
        <v>6</v>
      </c>
      <c r="G254" s="232" t="s">
        <v>28</v>
      </c>
      <c r="H254" s="232">
        <v>1200</v>
      </c>
      <c r="I254" s="273" t="s">
        <v>28</v>
      </c>
      <c r="J254" s="273"/>
      <c r="K254" s="232">
        <v>7200</v>
      </c>
      <c r="L254" s="228"/>
    </row>
    <row r="255" spans="1:12" ht="24" customHeight="1">
      <c r="A255" s="227">
        <v>27</v>
      </c>
      <c r="B255" s="270" t="s">
        <v>608</v>
      </c>
      <c r="C255" s="270"/>
      <c r="D255" s="272" t="s">
        <v>191</v>
      </c>
      <c r="E255" s="272"/>
      <c r="F255" s="230">
        <v>1</v>
      </c>
      <c r="G255" s="232" t="s">
        <v>28</v>
      </c>
      <c r="H255" s="232">
        <v>500</v>
      </c>
      <c r="I255" s="273" t="s">
        <v>28</v>
      </c>
      <c r="J255" s="273"/>
      <c r="K255" s="232">
        <v>500</v>
      </c>
      <c r="L255" s="228"/>
    </row>
    <row r="256" spans="1:12" ht="24" customHeight="1">
      <c r="A256" s="227">
        <v>28</v>
      </c>
      <c r="B256" s="270" t="s">
        <v>609</v>
      </c>
      <c r="C256" s="270"/>
      <c r="D256" s="272" t="s">
        <v>191</v>
      </c>
      <c r="E256" s="272"/>
      <c r="F256" s="230">
        <v>2</v>
      </c>
      <c r="G256" s="232" t="s">
        <v>28</v>
      </c>
      <c r="H256" s="232">
        <v>1500</v>
      </c>
      <c r="I256" s="273" t="s">
        <v>28</v>
      </c>
      <c r="J256" s="273"/>
      <c r="K256" s="232">
        <v>3000</v>
      </c>
      <c r="L256" s="228"/>
    </row>
    <row r="257" spans="1:12" ht="24" customHeight="1">
      <c r="A257" s="227">
        <v>29</v>
      </c>
      <c r="B257" s="270" t="s">
        <v>610</v>
      </c>
      <c r="C257" s="270"/>
      <c r="D257" s="272" t="s">
        <v>166</v>
      </c>
      <c r="E257" s="272"/>
      <c r="F257" s="230">
        <v>100</v>
      </c>
      <c r="G257" s="232" t="s">
        <v>28</v>
      </c>
      <c r="H257" s="232">
        <v>20</v>
      </c>
      <c r="I257" s="273" t="s">
        <v>28</v>
      </c>
      <c r="J257" s="273"/>
      <c r="K257" s="232">
        <v>2000</v>
      </c>
      <c r="L257" s="228"/>
    </row>
    <row r="258" spans="1:12" ht="24" customHeight="1">
      <c r="A258" s="227">
        <v>30</v>
      </c>
      <c r="B258" s="270" t="s">
        <v>611</v>
      </c>
      <c r="C258" s="270"/>
      <c r="D258" s="272" t="s">
        <v>166</v>
      </c>
      <c r="E258" s="272"/>
      <c r="F258" s="230">
        <v>230</v>
      </c>
      <c r="G258" s="232" t="s">
        <v>28</v>
      </c>
      <c r="H258" s="232">
        <v>50</v>
      </c>
      <c r="I258" s="273" t="s">
        <v>28</v>
      </c>
      <c r="J258" s="273"/>
      <c r="K258" s="232">
        <v>11500</v>
      </c>
      <c r="L258" s="228"/>
    </row>
    <row r="259" spans="1:12" ht="24" customHeight="1">
      <c r="A259" s="227">
        <v>31</v>
      </c>
      <c r="B259" s="270" t="s">
        <v>612</v>
      </c>
      <c r="C259" s="270"/>
      <c r="D259" s="272" t="s">
        <v>191</v>
      </c>
      <c r="E259" s="272"/>
      <c r="F259" s="230">
        <v>1</v>
      </c>
      <c r="G259" s="232">
        <v>1500</v>
      </c>
      <c r="H259" s="232">
        <v>150</v>
      </c>
      <c r="I259" s="273">
        <v>1500</v>
      </c>
      <c r="J259" s="273"/>
      <c r="K259" s="232">
        <v>150</v>
      </c>
      <c r="L259" s="228"/>
    </row>
    <row r="260" spans="1:12" ht="24" customHeight="1">
      <c r="A260" s="227">
        <v>32</v>
      </c>
      <c r="B260" s="270" t="s">
        <v>613</v>
      </c>
      <c r="C260" s="270"/>
      <c r="D260" s="272" t="s">
        <v>191</v>
      </c>
      <c r="E260" s="272"/>
      <c r="F260" s="230">
        <v>3</v>
      </c>
      <c r="G260" s="232" t="s">
        <v>28</v>
      </c>
      <c r="H260" s="232">
        <v>500</v>
      </c>
      <c r="I260" s="273" t="s">
        <v>28</v>
      </c>
      <c r="J260" s="273"/>
      <c r="K260" s="232">
        <v>1500</v>
      </c>
      <c r="L260" s="228"/>
    </row>
    <row r="261" spans="1:12" ht="24" customHeight="1">
      <c r="A261" s="227">
        <v>33</v>
      </c>
      <c r="B261" s="270" t="s">
        <v>614</v>
      </c>
      <c r="C261" s="270"/>
      <c r="D261" s="272" t="s">
        <v>191</v>
      </c>
      <c r="E261" s="272"/>
      <c r="F261" s="230">
        <v>10</v>
      </c>
      <c r="G261" s="232" t="s">
        <v>28</v>
      </c>
      <c r="H261" s="232">
        <v>500</v>
      </c>
      <c r="I261" s="273" t="s">
        <v>28</v>
      </c>
      <c r="J261" s="273"/>
      <c r="K261" s="232">
        <v>5000</v>
      </c>
      <c r="L261" s="228"/>
    </row>
    <row r="262" spans="1:12" ht="24" customHeight="1">
      <c r="A262" s="227">
        <v>34</v>
      </c>
      <c r="B262" s="270" t="s">
        <v>615</v>
      </c>
      <c r="C262" s="270"/>
      <c r="D262" s="272" t="s">
        <v>191</v>
      </c>
      <c r="E262" s="272"/>
      <c r="F262" s="230">
        <v>2</v>
      </c>
      <c r="G262" s="232" t="s">
        <v>28</v>
      </c>
      <c r="H262" s="232">
        <v>350</v>
      </c>
      <c r="I262" s="273" t="s">
        <v>28</v>
      </c>
      <c r="J262" s="273"/>
      <c r="K262" s="232">
        <v>700</v>
      </c>
      <c r="L262" s="228"/>
    </row>
    <row r="263" spans="1:12" ht="35.25" customHeight="1">
      <c r="A263" s="227" t="s">
        <v>28</v>
      </c>
      <c r="B263" s="270" t="s">
        <v>616</v>
      </c>
      <c r="C263" s="270"/>
      <c r="D263" s="272" t="s">
        <v>28</v>
      </c>
      <c r="E263" s="272"/>
      <c r="F263" s="230" t="s">
        <v>28</v>
      </c>
      <c r="G263" s="232" t="s">
        <v>28</v>
      </c>
      <c r="H263" s="232" t="s">
        <v>28</v>
      </c>
      <c r="I263" s="273">
        <v>755850</v>
      </c>
      <c r="J263" s="273"/>
      <c r="K263" s="232" t="s">
        <v>28</v>
      </c>
      <c r="L263" s="228"/>
    </row>
    <row r="264" spans="1:12" ht="24" customHeight="1">
      <c r="A264" s="271" t="s">
        <v>28</v>
      </c>
      <c r="B264" s="271"/>
      <c r="C264" s="271"/>
      <c r="D264" s="271"/>
      <c r="E264" s="271" t="s">
        <v>28</v>
      </c>
      <c r="F264" s="271"/>
      <c r="G264" s="271"/>
      <c r="H264" s="271"/>
      <c r="I264" s="271" t="s">
        <v>28</v>
      </c>
      <c r="J264" s="271"/>
      <c r="K264" s="271"/>
      <c r="L264" s="271"/>
    </row>
    <row r="265" spans="1:12" ht="34.5" customHeight="1">
      <c r="A265" s="267" t="s">
        <v>28</v>
      </c>
      <c r="B265" s="267"/>
      <c r="C265" s="267"/>
      <c r="D265" s="267"/>
      <c r="E265" s="267"/>
      <c r="F265" s="267"/>
      <c r="G265" s="267"/>
      <c r="H265" s="267"/>
      <c r="I265" s="267"/>
      <c r="J265" s="267"/>
      <c r="K265" s="267"/>
      <c r="L265" s="267"/>
    </row>
    <row r="266" spans="1:12" ht="34.5" customHeight="1">
      <c r="A266" s="267" t="s">
        <v>422</v>
      </c>
      <c r="B266" s="267"/>
      <c r="C266" s="267"/>
      <c r="D266" s="267"/>
      <c r="E266" s="267"/>
      <c r="F266" s="267"/>
      <c r="G266" s="267"/>
      <c r="H266" s="267"/>
      <c r="I266" s="267"/>
      <c r="J266" s="267"/>
      <c r="K266" s="267"/>
      <c r="L266" s="267"/>
    </row>
    <row r="267" spans="1:12" ht="26.25" customHeight="1">
      <c r="A267" s="268" t="s">
        <v>30</v>
      </c>
      <c r="B267" s="268"/>
      <c r="C267" s="268" t="s">
        <v>31</v>
      </c>
      <c r="D267" s="268"/>
      <c r="E267" s="268"/>
      <c r="F267" s="268"/>
      <c r="G267" s="268"/>
      <c r="H267" s="268"/>
      <c r="I267" s="268"/>
      <c r="J267" s="268"/>
      <c r="K267" s="268"/>
      <c r="L267" s="268"/>
    </row>
    <row r="268" spans="1:12" ht="25.5" customHeight="1">
      <c r="A268" s="269" t="s">
        <v>2</v>
      </c>
      <c r="B268" s="269" t="s">
        <v>32</v>
      </c>
      <c r="C268" s="269"/>
      <c r="D268" s="269" t="s">
        <v>99</v>
      </c>
      <c r="E268" s="269"/>
      <c r="F268" s="269" t="s">
        <v>100</v>
      </c>
      <c r="G268" s="269" t="s">
        <v>101</v>
      </c>
      <c r="H268" s="269"/>
      <c r="I268" s="269" t="s">
        <v>36</v>
      </c>
      <c r="J268" s="269"/>
      <c r="K268" s="269"/>
      <c r="L268" s="269" t="s">
        <v>5</v>
      </c>
    </row>
    <row r="269" spans="1:12" ht="25.5" customHeight="1">
      <c r="A269" s="269"/>
      <c r="B269" s="269"/>
      <c r="C269" s="269"/>
      <c r="D269" s="269"/>
      <c r="E269" s="269"/>
      <c r="F269" s="269"/>
      <c r="G269" s="226" t="s">
        <v>423</v>
      </c>
      <c r="H269" s="226" t="s">
        <v>424</v>
      </c>
      <c r="I269" s="269" t="s">
        <v>423</v>
      </c>
      <c r="J269" s="269"/>
      <c r="K269" s="226" t="s">
        <v>424</v>
      </c>
      <c r="L269" s="269"/>
    </row>
    <row r="270" spans="1:12" ht="35.25" customHeight="1">
      <c r="A270" s="227">
        <v>1</v>
      </c>
      <c r="B270" s="270" t="s">
        <v>617</v>
      </c>
      <c r="C270" s="270"/>
      <c r="D270" s="272" t="s">
        <v>311</v>
      </c>
      <c r="E270" s="272"/>
      <c r="F270" s="230">
        <v>1</v>
      </c>
      <c r="G270" s="232">
        <v>755850</v>
      </c>
      <c r="H270" s="232" t="s">
        <v>28</v>
      </c>
      <c r="I270" s="273">
        <v>755850</v>
      </c>
      <c r="J270" s="273"/>
      <c r="K270" s="232" t="s">
        <v>28</v>
      </c>
      <c r="L270" s="233" t="s">
        <v>14</v>
      </c>
    </row>
    <row r="271" spans="1:12" ht="35.25" customHeight="1">
      <c r="A271" s="227" t="s">
        <v>28</v>
      </c>
      <c r="B271" s="270" t="s">
        <v>618</v>
      </c>
      <c r="C271" s="270"/>
      <c r="D271" s="272" t="s">
        <v>28</v>
      </c>
      <c r="E271" s="272"/>
      <c r="F271" s="230" t="s">
        <v>28</v>
      </c>
      <c r="G271" s="232" t="s">
        <v>28</v>
      </c>
      <c r="H271" s="232" t="s">
        <v>28</v>
      </c>
      <c r="I271" s="273">
        <v>2090679</v>
      </c>
      <c r="J271" s="273"/>
      <c r="K271" s="232">
        <v>668747.30000000005</v>
      </c>
      <c r="L271" s="228"/>
    </row>
    <row r="272" spans="1:12" ht="41" customHeight="1">
      <c r="A272" s="227">
        <v>1</v>
      </c>
      <c r="B272" s="270" t="s">
        <v>619</v>
      </c>
      <c r="C272" s="270"/>
      <c r="D272" s="272" t="s">
        <v>311</v>
      </c>
      <c r="E272" s="272"/>
      <c r="F272" s="230">
        <v>1</v>
      </c>
      <c r="G272" s="232">
        <v>2090679</v>
      </c>
      <c r="H272" s="232">
        <v>668747.30000000005</v>
      </c>
      <c r="I272" s="273">
        <v>2090679</v>
      </c>
      <c r="J272" s="273"/>
      <c r="K272" s="232">
        <v>668747.30000000005</v>
      </c>
      <c r="L272" s="233" t="s">
        <v>14</v>
      </c>
    </row>
    <row r="273" spans="1:12" ht="35.25" customHeight="1">
      <c r="A273" s="227" t="s">
        <v>28</v>
      </c>
      <c r="B273" s="270" t="s">
        <v>620</v>
      </c>
      <c r="C273" s="270"/>
      <c r="D273" s="272" t="s">
        <v>28</v>
      </c>
      <c r="E273" s="272"/>
      <c r="F273" s="230" t="s">
        <v>28</v>
      </c>
      <c r="G273" s="232" t="s">
        <v>28</v>
      </c>
      <c r="H273" s="232" t="s">
        <v>28</v>
      </c>
      <c r="I273" s="273">
        <v>253500</v>
      </c>
      <c r="J273" s="273"/>
      <c r="K273" s="232">
        <v>452535.53</v>
      </c>
      <c r="L273" s="228"/>
    </row>
    <row r="274" spans="1:12" ht="24" customHeight="1">
      <c r="A274" s="227">
        <v>1</v>
      </c>
      <c r="B274" s="270" t="s">
        <v>621</v>
      </c>
      <c r="C274" s="270"/>
      <c r="D274" s="272" t="s">
        <v>288</v>
      </c>
      <c r="E274" s="272"/>
      <c r="F274" s="230">
        <v>2</v>
      </c>
      <c r="G274" s="232">
        <v>3000</v>
      </c>
      <c r="H274" s="232">
        <v>300</v>
      </c>
      <c r="I274" s="273">
        <v>6000</v>
      </c>
      <c r="J274" s="273"/>
      <c r="K274" s="232">
        <v>600</v>
      </c>
      <c r="L274" s="228"/>
    </row>
    <row r="275" spans="1:12" ht="24" customHeight="1">
      <c r="A275" s="227">
        <v>2</v>
      </c>
      <c r="B275" s="270" t="s">
        <v>622</v>
      </c>
      <c r="C275" s="270"/>
      <c r="D275" s="272" t="s">
        <v>288</v>
      </c>
      <c r="E275" s="272"/>
      <c r="F275" s="230">
        <v>4</v>
      </c>
      <c r="G275" s="232">
        <v>2000</v>
      </c>
      <c r="H275" s="232">
        <v>200</v>
      </c>
      <c r="I275" s="273">
        <v>8000</v>
      </c>
      <c r="J275" s="273"/>
      <c r="K275" s="232">
        <v>800</v>
      </c>
      <c r="L275" s="228"/>
    </row>
    <row r="276" spans="1:12" ht="35.25" customHeight="1">
      <c r="A276" s="227">
        <v>3</v>
      </c>
      <c r="B276" s="270" t="s">
        <v>623</v>
      </c>
      <c r="C276" s="270"/>
      <c r="D276" s="272" t="s">
        <v>288</v>
      </c>
      <c r="E276" s="272"/>
      <c r="F276" s="230">
        <v>2</v>
      </c>
      <c r="G276" s="232">
        <v>5000</v>
      </c>
      <c r="H276" s="232">
        <v>500</v>
      </c>
      <c r="I276" s="273">
        <v>10000</v>
      </c>
      <c r="J276" s="273"/>
      <c r="K276" s="232">
        <v>1000</v>
      </c>
      <c r="L276" s="228"/>
    </row>
    <row r="277" spans="1:12" ht="24" customHeight="1">
      <c r="A277" s="227">
        <v>4</v>
      </c>
      <c r="B277" s="270" t="s">
        <v>624</v>
      </c>
      <c r="C277" s="270"/>
      <c r="D277" s="272" t="s">
        <v>288</v>
      </c>
      <c r="E277" s="272"/>
      <c r="F277" s="230">
        <v>6</v>
      </c>
      <c r="G277" s="232" t="s">
        <v>28</v>
      </c>
      <c r="H277" s="232">
        <v>20</v>
      </c>
      <c r="I277" s="273" t="s">
        <v>28</v>
      </c>
      <c r="J277" s="273"/>
      <c r="K277" s="232">
        <v>120</v>
      </c>
      <c r="L277" s="228"/>
    </row>
    <row r="278" spans="1:12" ht="24" customHeight="1">
      <c r="A278" s="227">
        <v>5</v>
      </c>
      <c r="B278" s="270" t="s">
        <v>625</v>
      </c>
      <c r="C278" s="270"/>
      <c r="D278" s="272" t="s">
        <v>191</v>
      </c>
      <c r="E278" s="272"/>
      <c r="F278" s="230">
        <v>20</v>
      </c>
      <c r="G278" s="232" t="s">
        <v>28</v>
      </c>
      <c r="H278" s="232">
        <v>20</v>
      </c>
      <c r="I278" s="273" t="s">
        <v>28</v>
      </c>
      <c r="J278" s="273"/>
      <c r="K278" s="232">
        <v>400</v>
      </c>
      <c r="L278" s="228"/>
    </row>
    <row r="279" spans="1:12" ht="24" customHeight="1">
      <c r="A279" s="227">
        <v>6</v>
      </c>
      <c r="B279" s="270" t="s">
        <v>626</v>
      </c>
      <c r="C279" s="270"/>
      <c r="D279" s="272" t="s">
        <v>191</v>
      </c>
      <c r="E279" s="272"/>
      <c r="F279" s="230">
        <v>10</v>
      </c>
      <c r="G279" s="232" t="s">
        <v>28</v>
      </c>
      <c r="H279" s="232">
        <v>20</v>
      </c>
      <c r="I279" s="273" t="s">
        <v>28</v>
      </c>
      <c r="J279" s="273"/>
      <c r="K279" s="232">
        <v>200</v>
      </c>
      <c r="L279" s="228"/>
    </row>
    <row r="280" spans="1:12" ht="24" customHeight="1">
      <c r="A280" s="227">
        <v>7</v>
      </c>
      <c r="B280" s="270" t="s">
        <v>627</v>
      </c>
      <c r="C280" s="270"/>
      <c r="D280" s="272" t="s">
        <v>191</v>
      </c>
      <c r="E280" s="272"/>
      <c r="F280" s="230">
        <v>2</v>
      </c>
      <c r="G280" s="232" t="s">
        <v>28</v>
      </c>
      <c r="H280" s="232">
        <v>20</v>
      </c>
      <c r="I280" s="273" t="s">
        <v>28</v>
      </c>
      <c r="J280" s="273"/>
      <c r="K280" s="232">
        <v>40</v>
      </c>
      <c r="L280" s="228"/>
    </row>
    <row r="281" spans="1:12" ht="24" customHeight="1">
      <c r="A281" s="227">
        <v>8</v>
      </c>
      <c r="B281" s="270" t="s">
        <v>628</v>
      </c>
      <c r="C281" s="270"/>
      <c r="D281" s="272" t="s">
        <v>191</v>
      </c>
      <c r="E281" s="272"/>
      <c r="F281" s="230">
        <v>2</v>
      </c>
      <c r="G281" s="232" t="s">
        <v>28</v>
      </c>
      <c r="H281" s="232">
        <v>20</v>
      </c>
      <c r="I281" s="273" t="s">
        <v>28</v>
      </c>
      <c r="J281" s="273"/>
      <c r="K281" s="232">
        <v>40</v>
      </c>
      <c r="L281" s="228"/>
    </row>
    <row r="282" spans="1:12" ht="24" customHeight="1">
      <c r="A282" s="227">
        <v>9</v>
      </c>
      <c r="B282" s="270" t="s">
        <v>629</v>
      </c>
      <c r="C282" s="270"/>
      <c r="D282" s="272" t="s">
        <v>191</v>
      </c>
      <c r="E282" s="272"/>
      <c r="F282" s="230">
        <v>28</v>
      </c>
      <c r="G282" s="232" t="s">
        <v>28</v>
      </c>
      <c r="H282" s="232">
        <v>300</v>
      </c>
      <c r="I282" s="273" t="s">
        <v>28</v>
      </c>
      <c r="J282" s="273"/>
      <c r="K282" s="232">
        <v>8400</v>
      </c>
      <c r="L282" s="228"/>
    </row>
    <row r="283" spans="1:12" ht="24" customHeight="1">
      <c r="A283" s="227">
        <v>10</v>
      </c>
      <c r="B283" s="270" t="s">
        <v>630</v>
      </c>
      <c r="C283" s="270"/>
      <c r="D283" s="272" t="s">
        <v>191</v>
      </c>
      <c r="E283" s="272"/>
      <c r="F283" s="230">
        <v>20</v>
      </c>
      <c r="G283" s="232" t="s">
        <v>28</v>
      </c>
      <c r="H283" s="232">
        <v>300</v>
      </c>
      <c r="I283" s="273" t="s">
        <v>28</v>
      </c>
      <c r="J283" s="273"/>
      <c r="K283" s="232">
        <v>6000</v>
      </c>
      <c r="L283" s="228"/>
    </row>
    <row r="284" spans="1:12" ht="24" customHeight="1">
      <c r="A284" s="227">
        <v>11</v>
      </c>
      <c r="B284" s="270" t="s">
        <v>631</v>
      </c>
      <c r="C284" s="270"/>
      <c r="D284" s="272" t="s">
        <v>191</v>
      </c>
      <c r="E284" s="272"/>
      <c r="F284" s="230">
        <v>2</v>
      </c>
      <c r="G284" s="232" t="s">
        <v>28</v>
      </c>
      <c r="H284" s="232">
        <v>500</v>
      </c>
      <c r="I284" s="273" t="s">
        <v>28</v>
      </c>
      <c r="J284" s="273"/>
      <c r="K284" s="232">
        <v>1000</v>
      </c>
      <c r="L284" s="228"/>
    </row>
    <row r="285" spans="1:12" ht="24" customHeight="1">
      <c r="A285" s="227">
        <v>12</v>
      </c>
      <c r="B285" s="270" t="s">
        <v>632</v>
      </c>
      <c r="C285" s="270"/>
      <c r="D285" s="272" t="s">
        <v>191</v>
      </c>
      <c r="E285" s="272"/>
      <c r="F285" s="230">
        <v>5</v>
      </c>
      <c r="G285" s="232" t="s">
        <v>28</v>
      </c>
      <c r="H285" s="232">
        <v>100</v>
      </c>
      <c r="I285" s="273" t="s">
        <v>28</v>
      </c>
      <c r="J285" s="273"/>
      <c r="K285" s="232">
        <v>500</v>
      </c>
      <c r="L285" s="228"/>
    </row>
    <row r="286" spans="1:12" ht="24" customHeight="1">
      <c r="A286" s="227">
        <v>13</v>
      </c>
      <c r="B286" s="270" t="s">
        <v>633</v>
      </c>
      <c r="C286" s="270"/>
      <c r="D286" s="272" t="s">
        <v>191</v>
      </c>
      <c r="E286" s="272"/>
      <c r="F286" s="230">
        <v>2</v>
      </c>
      <c r="G286" s="232" t="s">
        <v>28</v>
      </c>
      <c r="H286" s="232">
        <v>500</v>
      </c>
      <c r="I286" s="273" t="s">
        <v>28</v>
      </c>
      <c r="J286" s="273"/>
      <c r="K286" s="232">
        <v>1000</v>
      </c>
      <c r="L286" s="228"/>
    </row>
    <row r="287" spans="1:12" ht="24" customHeight="1">
      <c r="A287" s="227">
        <v>14</v>
      </c>
      <c r="B287" s="270" t="s">
        <v>634</v>
      </c>
      <c r="C287" s="270"/>
      <c r="D287" s="272" t="s">
        <v>191</v>
      </c>
      <c r="E287" s="272"/>
      <c r="F287" s="230">
        <v>4</v>
      </c>
      <c r="G287" s="232" t="s">
        <v>28</v>
      </c>
      <c r="H287" s="232">
        <v>300</v>
      </c>
      <c r="I287" s="273" t="s">
        <v>28</v>
      </c>
      <c r="J287" s="273"/>
      <c r="K287" s="232">
        <v>1200</v>
      </c>
      <c r="L287" s="228"/>
    </row>
    <row r="288" spans="1:12" ht="24" customHeight="1">
      <c r="A288" s="227">
        <v>15</v>
      </c>
      <c r="B288" s="270" t="s">
        <v>635</v>
      </c>
      <c r="C288" s="270"/>
      <c r="D288" s="272" t="s">
        <v>191</v>
      </c>
      <c r="E288" s="272"/>
      <c r="F288" s="230">
        <v>4</v>
      </c>
      <c r="G288" s="232" t="s">
        <v>28</v>
      </c>
      <c r="H288" s="232">
        <v>300</v>
      </c>
      <c r="I288" s="273" t="s">
        <v>28</v>
      </c>
      <c r="J288" s="273"/>
      <c r="K288" s="232">
        <v>1200</v>
      </c>
      <c r="L288" s="228"/>
    </row>
    <row r="289" spans="1:12" ht="24" customHeight="1">
      <c r="A289" s="227">
        <v>16</v>
      </c>
      <c r="B289" s="270" t="s">
        <v>636</v>
      </c>
      <c r="C289" s="270"/>
      <c r="D289" s="272" t="s">
        <v>191</v>
      </c>
      <c r="E289" s="272"/>
      <c r="F289" s="230">
        <v>25</v>
      </c>
      <c r="G289" s="232" t="s">
        <v>28</v>
      </c>
      <c r="H289" s="232">
        <v>300</v>
      </c>
      <c r="I289" s="273" t="s">
        <v>28</v>
      </c>
      <c r="J289" s="273"/>
      <c r="K289" s="232">
        <v>7500</v>
      </c>
      <c r="L289" s="228"/>
    </row>
    <row r="290" spans="1:12" ht="24" customHeight="1">
      <c r="A290" s="227">
        <v>17</v>
      </c>
      <c r="B290" s="270" t="s">
        <v>637</v>
      </c>
      <c r="C290" s="270"/>
      <c r="D290" s="272" t="s">
        <v>191</v>
      </c>
      <c r="E290" s="272"/>
      <c r="F290" s="230">
        <v>4</v>
      </c>
      <c r="G290" s="232" t="s">
        <v>28</v>
      </c>
      <c r="H290" s="232">
        <v>300</v>
      </c>
      <c r="I290" s="273" t="s">
        <v>28</v>
      </c>
      <c r="J290" s="273"/>
      <c r="K290" s="232">
        <v>1200</v>
      </c>
      <c r="L290" s="228"/>
    </row>
    <row r="291" spans="1:12" ht="24" customHeight="1">
      <c r="A291" s="227">
        <v>18</v>
      </c>
      <c r="B291" s="270" t="s">
        <v>638</v>
      </c>
      <c r="C291" s="270"/>
      <c r="D291" s="272" t="s">
        <v>191</v>
      </c>
      <c r="E291" s="272"/>
      <c r="F291" s="230">
        <v>2</v>
      </c>
      <c r="G291" s="232" t="s">
        <v>28</v>
      </c>
      <c r="H291" s="232">
        <v>300</v>
      </c>
      <c r="I291" s="273" t="s">
        <v>28</v>
      </c>
      <c r="J291" s="273"/>
      <c r="K291" s="232">
        <v>600</v>
      </c>
      <c r="L291" s="228"/>
    </row>
    <row r="292" spans="1:12" ht="24" customHeight="1">
      <c r="A292" s="227">
        <v>19</v>
      </c>
      <c r="B292" s="270" t="s">
        <v>639</v>
      </c>
      <c r="C292" s="270"/>
      <c r="D292" s="272" t="s">
        <v>166</v>
      </c>
      <c r="E292" s="272"/>
      <c r="F292" s="230">
        <v>5600</v>
      </c>
      <c r="G292" s="232" t="s">
        <v>28</v>
      </c>
      <c r="H292" s="232">
        <v>6</v>
      </c>
      <c r="I292" s="273" t="s">
        <v>28</v>
      </c>
      <c r="J292" s="273"/>
      <c r="K292" s="232">
        <v>33600</v>
      </c>
      <c r="L292" s="228"/>
    </row>
    <row r="293" spans="1:12" ht="24" customHeight="1">
      <c r="A293" s="271" t="s">
        <v>28</v>
      </c>
      <c r="B293" s="271"/>
      <c r="C293" s="271"/>
      <c r="D293" s="271"/>
      <c r="E293" s="271" t="s">
        <v>28</v>
      </c>
      <c r="F293" s="271"/>
      <c r="G293" s="271"/>
      <c r="H293" s="271"/>
      <c r="I293" s="271" t="s">
        <v>28</v>
      </c>
      <c r="J293" s="271"/>
      <c r="K293" s="271"/>
      <c r="L293" s="271"/>
    </row>
    <row r="294" spans="1:12" ht="34.5" customHeight="1">
      <c r="A294" s="267" t="s">
        <v>28</v>
      </c>
      <c r="B294" s="267"/>
      <c r="C294" s="267"/>
      <c r="D294" s="267"/>
      <c r="E294" s="267"/>
      <c r="F294" s="267"/>
      <c r="G294" s="267"/>
      <c r="H294" s="267"/>
      <c r="I294" s="267"/>
      <c r="J294" s="267"/>
      <c r="K294" s="267"/>
      <c r="L294" s="267"/>
    </row>
    <row r="295" spans="1:12" ht="34.5" customHeight="1">
      <c r="A295" s="267" t="s">
        <v>422</v>
      </c>
      <c r="B295" s="267"/>
      <c r="C295" s="267"/>
      <c r="D295" s="267"/>
      <c r="E295" s="267"/>
      <c r="F295" s="267"/>
      <c r="G295" s="267"/>
      <c r="H295" s="267"/>
      <c r="I295" s="267"/>
      <c r="J295" s="267"/>
      <c r="K295" s="267"/>
      <c r="L295" s="267"/>
    </row>
    <row r="296" spans="1:12" ht="26.25" customHeight="1">
      <c r="A296" s="268" t="s">
        <v>30</v>
      </c>
      <c r="B296" s="268"/>
      <c r="C296" s="268" t="s">
        <v>31</v>
      </c>
      <c r="D296" s="268"/>
      <c r="E296" s="268"/>
      <c r="F296" s="268"/>
      <c r="G296" s="268"/>
      <c r="H296" s="268"/>
      <c r="I296" s="268"/>
      <c r="J296" s="268"/>
      <c r="K296" s="268"/>
      <c r="L296" s="268"/>
    </row>
    <row r="297" spans="1:12" ht="25.5" customHeight="1">
      <c r="A297" s="269" t="s">
        <v>2</v>
      </c>
      <c r="B297" s="269" t="s">
        <v>32</v>
      </c>
      <c r="C297" s="269"/>
      <c r="D297" s="269" t="s">
        <v>99</v>
      </c>
      <c r="E297" s="269"/>
      <c r="F297" s="269" t="s">
        <v>100</v>
      </c>
      <c r="G297" s="269" t="s">
        <v>101</v>
      </c>
      <c r="H297" s="269"/>
      <c r="I297" s="269" t="s">
        <v>36</v>
      </c>
      <c r="J297" s="269"/>
      <c r="K297" s="269"/>
      <c r="L297" s="269" t="s">
        <v>5</v>
      </c>
    </row>
    <row r="298" spans="1:12" ht="25.5" customHeight="1">
      <c r="A298" s="269"/>
      <c r="B298" s="269"/>
      <c r="C298" s="269"/>
      <c r="D298" s="269"/>
      <c r="E298" s="269"/>
      <c r="F298" s="269"/>
      <c r="G298" s="226" t="s">
        <v>423</v>
      </c>
      <c r="H298" s="226" t="s">
        <v>424</v>
      </c>
      <c r="I298" s="269" t="s">
        <v>423</v>
      </c>
      <c r="J298" s="269"/>
      <c r="K298" s="226" t="s">
        <v>424</v>
      </c>
      <c r="L298" s="269"/>
    </row>
    <row r="299" spans="1:12" ht="24" customHeight="1">
      <c r="A299" s="227">
        <v>20</v>
      </c>
      <c r="B299" s="270" t="s">
        <v>640</v>
      </c>
      <c r="C299" s="270"/>
      <c r="D299" s="272" t="s">
        <v>166</v>
      </c>
      <c r="E299" s="272"/>
      <c r="F299" s="230">
        <v>2610</v>
      </c>
      <c r="G299" s="232" t="s">
        <v>28</v>
      </c>
      <c r="H299" s="232">
        <v>6</v>
      </c>
      <c r="I299" s="273" t="s">
        <v>28</v>
      </c>
      <c r="J299" s="273"/>
      <c r="K299" s="232">
        <v>15660</v>
      </c>
      <c r="L299" s="228"/>
    </row>
    <row r="300" spans="1:12" ht="24" customHeight="1">
      <c r="A300" s="227">
        <v>21</v>
      </c>
      <c r="B300" s="270" t="s">
        <v>641</v>
      </c>
      <c r="C300" s="270"/>
      <c r="D300" s="272" t="s">
        <v>288</v>
      </c>
      <c r="E300" s="272"/>
      <c r="F300" s="230">
        <v>1</v>
      </c>
      <c r="G300" s="232">
        <v>3000</v>
      </c>
      <c r="H300" s="232">
        <v>300</v>
      </c>
      <c r="I300" s="273">
        <v>3000</v>
      </c>
      <c r="J300" s="273"/>
      <c r="K300" s="232">
        <v>300</v>
      </c>
      <c r="L300" s="228"/>
    </row>
    <row r="301" spans="1:12" ht="24" customHeight="1">
      <c r="A301" s="227">
        <v>22</v>
      </c>
      <c r="B301" s="270" t="s">
        <v>642</v>
      </c>
      <c r="C301" s="270"/>
      <c r="D301" s="272" t="s">
        <v>288</v>
      </c>
      <c r="E301" s="272"/>
      <c r="F301" s="230">
        <v>10</v>
      </c>
      <c r="G301" s="232">
        <v>5000</v>
      </c>
      <c r="H301" s="232">
        <v>500</v>
      </c>
      <c r="I301" s="273">
        <v>50000</v>
      </c>
      <c r="J301" s="273"/>
      <c r="K301" s="232">
        <v>5000</v>
      </c>
      <c r="L301" s="228"/>
    </row>
    <row r="302" spans="1:12" ht="35.25" customHeight="1">
      <c r="A302" s="227">
        <v>23</v>
      </c>
      <c r="B302" s="270" t="s">
        <v>643</v>
      </c>
      <c r="C302" s="270"/>
      <c r="D302" s="272" t="s">
        <v>166</v>
      </c>
      <c r="E302" s="272"/>
      <c r="F302" s="230">
        <v>500</v>
      </c>
      <c r="G302" s="232" t="s">
        <v>28</v>
      </c>
      <c r="H302" s="232">
        <v>64.58</v>
      </c>
      <c r="I302" s="273" t="s">
        <v>28</v>
      </c>
      <c r="J302" s="273"/>
      <c r="K302" s="232">
        <v>32290</v>
      </c>
      <c r="L302" s="228"/>
    </row>
    <row r="303" spans="1:12" ht="24" customHeight="1">
      <c r="A303" s="227">
        <v>24</v>
      </c>
      <c r="B303" s="270" t="s">
        <v>644</v>
      </c>
      <c r="C303" s="270"/>
      <c r="D303" s="272" t="s">
        <v>166</v>
      </c>
      <c r="E303" s="272"/>
      <c r="F303" s="230">
        <v>3000</v>
      </c>
      <c r="G303" s="232" t="s">
        <v>28</v>
      </c>
      <c r="H303" s="232">
        <v>60.95</v>
      </c>
      <c r="I303" s="273" t="s">
        <v>28</v>
      </c>
      <c r="J303" s="273"/>
      <c r="K303" s="232">
        <v>182850</v>
      </c>
      <c r="L303" s="228"/>
    </row>
    <row r="304" spans="1:12" ht="24" customHeight="1">
      <c r="A304" s="227">
        <v>25</v>
      </c>
      <c r="B304" s="270" t="s">
        <v>645</v>
      </c>
      <c r="C304" s="270"/>
      <c r="D304" s="272" t="s">
        <v>288</v>
      </c>
      <c r="E304" s="272"/>
      <c r="F304" s="230">
        <v>1</v>
      </c>
      <c r="G304" s="232">
        <v>5000</v>
      </c>
      <c r="H304" s="232">
        <v>454.01</v>
      </c>
      <c r="I304" s="273">
        <v>5000</v>
      </c>
      <c r="J304" s="273"/>
      <c r="K304" s="232">
        <v>454.01</v>
      </c>
      <c r="L304" s="228"/>
    </row>
    <row r="305" spans="1:12" ht="35.25" customHeight="1">
      <c r="A305" s="227">
        <v>26</v>
      </c>
      <c r="B305" s="270" t="s">
        <v>646</v>
      </c>
      <c r="C305" s="270"/>
      <c r="D305" s="272" t="s">
        <v>288</v>
      </c>
      <c r="E305" s="272"/>
      <c r="F305" s="230">
        <v>1</v>
      </c>
      <c r="G305" s="232">
        <v>3500</v>
      </c>
      <c r="H305" s="232">
        <v>383.22</v>
      </c>
      <c r="I305" s="273">
        <v>3500</v>
      </c>
      <c r="J305" s="273"/>
      <c r="K305" s="232">
        <v>383.22</v>
      </c>
      <c r="L305" s="228"/>
    </row>
    <row r="306" spans="1:12" ht="35.25" customHeight="1">
      <c r="A306" s="227">
        <v>27</v>
      </c>
      <c r="B306" s="270" t="s">
        <v>647</v>
      </c>
      <c r="C306" s="270"/>
      <c r="D306" s="272" t="s">
        <v>288</v>
      </c>
      <c r="E306" s="272"/>
      <c r="F306" s="230">
        <v>50</v>
      </c>
      <c r="G306" s="232" t="s">
        <v>28</v>
      </c>
      <c r="H306" s="232">
        <v>143.74</v>
      </c>
      <c r="I306" s="273" t="s">
        <v>28</v>
      </c>
      <c r="J306" s="273"/>
      <c r="K306" s="232">
        <v>7187</v>
      </c>
      <c r="L306" s="228"/>
    </row>
    <row r="307" spans="1:12" ht="35.25" customHeight="1">
      <c r="A307" s="227">
        <v>28</v>
      </c>
      <c r="B307" s="270" t="s">
        <v>648</v>
      </c>
      <c r="C307" s="270"/>
      <c r="D307" s="272" t="s">
        <v>288</v>
      </c>
      <c r="E307" s="272"/>
      <c r="F307" s="230">
        <v>70</v>
      </c>
      <c r="G307" s="232" t="s">
        <v>28</v>
      </c>
      <c r="H307" s="232">
        <v>427.59</v>
      </c>
      <c r="I307" s="273" t="s">
        <v>28</v>
      </c>
      <c r="J307" s="273"/>
      <c r="K307" s="232">
        <v>29931.3</v>
      </c>
      <c r="L307" s="228"/>
    </row>
    <row r="308" spans="1:12" ht="24" customHeight="1">
      <c r="A308" s="227">
        <v>29</v>
      </c>
      <c r="B308" s="270" t="s">
        <v>649</v>
      </c>
      <c r="C308" s="270"/>
      <c r="D308" s="272" t="s">
        <v>166</v>
      </c>
      <c r="E308" s="272"/>
      <c r="F308" s="230">
        <v>2500</v>
      </c>
      <c r="G308" s="232" t="s">
        <v>28</v>
      </c>
      <c r="H308" s="232">
        <v>5.07</v>
      </c>
      <c r="I308" s="273" t="s">
        <v>28</v>
      </c>
      <c r="J308" s="273"/>
      <c r="K308" s="232">
        <v>12675</v>
      </c>
      <c r="L308" s="228"/>
    </row>
    <row r="309" spans="1:12" ht="24" customHeight="1">
      <c r="A309" s="227">
        <v>30</v>
      </c>
      <c r="B309" s="270" t="s">
        <v>650</v>
      </c>
      <c r="C309" s="270"/>
      <c r="D309" s="272" t="s">
        <v>166</v>
      </c>
      <c r="E309" s="272"/>
      <c r="F309" s="230">
        <v>1500</v>
      </c>
      <c r="G309" s="232" t="s">
        <v>28</v>
      </c>
      <c r="H309" s="232">
        <v>5.35</v>
      </c>
      <c r="I309" s="273" t="s">
        <v>28</v>
      </c>
      <c r="J309" s="273"/>
      <c r="K309" s="232">
        <v>8025</v>
      </c>
      <c r="L309" s="228"/>
    </row>
    <row r="310" spans="1:12" ht="35.25" customHeight="1">
      <c r="A310" s="227">
        <v>31</v>
      </c>
      <c r="B310" s="270" t="s">
        <v>651</v>
      </c>
      <c r="C310" s="270"/>
      <c r="D310" s="272" t="s">
        <v>166</v>
      </c>
      <c r="E310" s="272"/>
      <c r="F310" s="230">
        <v>400</v>
      </c>
      <c r="G310" s="232" t="s">
        <v>28</v>
      </c>
      <c r="H310" s="232">
        <v>79.75</v>
      </c>
      <c r="I310" s="273" t="s">
        <v>28</v>
      </c>
      <c r="J310" s="273"/>
      <c r="K310" s="232">
        <v>31900</v>
      </c>
      <c r="L310" s="228"/>
    </row>
    <row r="311" spans="1:12" ht="24" customHeight="1">
      <c r="A311" s="227">
        <v>32</v>
      </c>
      <c r="B311" s="270" t="s">
        <v>652</v>
      </c>
      <c r="C311" s="270"/>
      <c r="D311" s="272" t="s">
        <v>166</v>
      </c>
      <c r="E311" s="272"/>
      <c r="F311" s="230">
        <v>1000</v>
      </c>
      <c r="G311" s="232" t="s">
        <v>28</v>
      </c>
      <c r="H311" s="232">
        <v>34.92</v>
      </c>
      <c r="I311" s="273" t="s">
        <v>28</v>
      </c>
      <c r="J311" s="273"/>
      <c r="K311" s="232">
        <v>34920</v>
      </c>
      <c r="L311" s="228"/>
    </row>
    <row r="312" spans="1:12" ht="58.5" customHeight="1">
      <c r="A312" s="227">
        <v>33</v>
      </c>
      <c r="B312" s="270" t="s">
        <v>653</v>
      </c>
      <c r="C312" s="270"/>
      <c r="D312" s="272" t="s">
        <v>288</v>
      </c>
      <c r="E312" s="272"/>
      <c r="F312" s="230">
        <v>28</v>
      </c>
      <c r="G312" s="232">
        <v>3500</v>
      </c>
      <c r="H312" s="232">
        <v>350</v>
      </c>
      <c r="I312" s="273">
        <v>98000</v>
      </c>
      <c r="J312" s="273"/>
      <c r="K312" s="232">
        <v>9800</v>
      </c>
      <c r="L312" s="228"/>
    </row>
    <row r="313" spans="1:12" ht="35.25" customHeight="1">
      <c r="A313" s="227">
        <v>34</v>
      </c>
      <c r="B313" s="270" t="s">
        <v>654</v>
      </c>
      <c r="C313" s="270"/>
      <c r="D313" s="272" t="s">
        <v>288</v>
      </c>
      <c r="E313" s="272"/>
      <c r="F313" s="230">
        <v>1</v>
      </c>
      <c r="G313" s="232">
        <v>5000</v>
      </c>
      <c r="H313" s="232">
        <v>500</v>
      </c>
      <c r="I313" s="273">
        <v>5000</v>
      </c>
      <c r="J313" s="273"/>
      <c r="K313" s="232">
        <v>500</v>
      </c>
      <c r="L313" s="228"/>
    </row>
    <row r="314" spans="1:12" ht="58.5" customHeight="1">
      <c r="A314" s="227">
        <v>35</v>
      </c>
      <c r="B314" s="270" t="s">
        <v>655</v>
      </c>
      <c r="C314" s="270"/>
      <c r="D314" s="272" t="s">
        <v>288</v>
      </c>
      <c r="E314" s="272"/>
      <c r="F314" s="230">
        <v>6</v>
      </c>
      <c r="G314" s="232">
        <v>3500</v>
      </c>
      <c r="H314" s="232">
        <v>350</v>
      </c>
      <c r="I314" s="273">
        <v>21000</v>
      </c>
      <c r="J314" s="273"/>
      <c r="K314" s="232">
        <v>2100</v>
      </c>
      <c r="L314" s="228"/>
    </row>
    <row r="315" spans="1:12" ht="35.25" customHeight="1">
      <c r="A315" s="227">
        <v>36</v>
      </c>
      <c r="B315" s="270" t="s">
        <v>656</v>
      </c>
      <c r="C315" s="270"/>
      <c r="D315" s="272" t="s">
        <v>288</v>
      </c>
      <c r="E315" s="272"/>
      <c r="F315" s="230">
        <v>15</v>
      </c>
      <c r="G315" s="232">
        <v>2600</v>
      </c>
      <c r="H315" s="232">
        <v>260</v>
      </c>
      <c r="I315" s="273">
        <v>39000</v>
      </c>
      <c r="J315" s="273"/>
      <c r="K315" s="232">
        <v>3900</v>
      </c>
      <c r="L315" s="228"/>
    </row>
    <row r="316" spans="1:12" ht="24" customHeight="1">
      <c r="A316" s="227">
        <v>37</v>
      </c>
      <c r="B316" s="270" t="s">
        <v>657</v>
      </c>
      <c r="C316" s="270"/>
      <c r="D316" s="272" t="s">
        <v>288</v>
      </c>
      <c r="E316" s="272"/>
      <c r="F316" s="230">
        <v>1</v>
      </c>
      <c r="G316" s="232">
        <v>5000</v>
      </c>
      <c r="H316" s="232">
        <v>500</v>
      </c>
      <c r="I316" s="273">
        <v>5000</v>
      </c>
      <c r="J316" s="273"/>
      <c r="K316" s="232">
        <v>500</v>
      </c>
      <c r="L316" s="228"/>
    </row>
    <row r="317" spans="1:12" ht="35.25" customHeight="1">
      <c r="A317" s="227">
        <v>38</v>
      </c>
      <c r="B317" s="270" t="s">
        <v>658</v>
      </c>
      <c r="C317" s="270"/>
      <c r="D317" s="272" t="s">
        <v>166</v>
      </c>
      <c r="E317" s="272"/>
      <c r="F317" s="230">
        <v>500</v>
      </c>
      <c r="G317" s="232" t="s">
        <v>28</v>
      </c>
      <c r="H317" s="232">
        <v>17.52</v>
      </c>
      <c r="I317" s="273" t="s">
        <v>28</v>
      </c>
      <c r="J317" s="273"/>
      <c r="K317" s="232">
        <v>8760</v>
      </c>
      <c r="L317" s="228"/>
    </row>
    <row r="318" spans="1:12" ht="24" customHeight="1">
      <c r="A318" s="271" t="s">
        <v>28</v>
      </c>
      <c r="B318" s="271"/>
      <c r="C318" s="271"/>
      <c r="D318" s="271"/>
      <c r="E318" s="271" t="s">
        <v>28</v>
      </c>
      <c r="F318" s="271"/>
      <c r="G318" s="271"/>
      <c r="H318" s="271"/>
      <c r="I318" s="271" t="s">
        <v>28</v>
      </c>
      <c r="J318" s="271"/>
      <c r="K318" s="271"/>
      <c r="L318" s="271"/>
    </row>
    <row r="319" spans="1:12" ht="34.5" customHeight="1">
      <c r="A319" s="267" t="s">
        <v>28</v>
      </c>
      <c r="B319" s="267"/>
      <c r="C319" s="267"/>
      <c r="D319" s="267"/>
      <c r="E319" s="267"/>
      <c r="F319" s="267"/>
      <c r="G319" s="267"/>
      <c r="H319" s="267"/>
      <c r="I319" s="267"/>
      <c r="J319" s="267"/>
      <c r="K319" s="267"/>
      <c r="L319" s="267"/>
    </row>
    <row r="320" spans="1:12" ht="34.5" customHeight="1">
      <c r="A320" s="267" t="s">
        <v>422</v>
      </c>
      <c r="B320" s="267"/>
      <c r="C320" s="267"/>
      <c r="D320" s="267"/>
      <c r="E320" s="267"/>
      <c r="F320" s="267"/>
      <c r="G320" s="267"/>
      <c r="H320" s="267"/>
      <c r="I320" s="267"/>
      <c r="J320" s="267"/>
      <c r="K320" s="267"/>
      <c r="L320" s="267"/>
    </row>
    <row r="321" spans="1:12" ht="26.25" customHeight="1">
      <c r="A321" s="268" t="s">
        <v>30</v>
      </c>
      <c r="B321" s="268"/>
      <c r="C321" s="268" t="s">
        <v>31</v>
      </c>
      <c r="D321" s="268"/>
      <c r="E321" s="268"/>
      <c r="F321" s="268"/>
      <c r="G321" s="268"/>
      <c r="H321" s="268"/>
      <c r="I321" s="268"/>
      <c r="J321" s="268"/>
      <c r="K321" s="268"/>
      <c r="L321" s="268"/>
    </row>
    <row r="322" spans="1:12" ht="25.5" customHeight="1">
      <c r="A322" s="269" t="s">
        <v>2</v>
      </c>
      <c r="B322" s="269" t="s">
        <v>32</v>
      </c>
      <c r="C322" s="269"/>
      <c r="D322" s="269" t="s">
        <v>99</v>
      </c>
      <c r="E322" s="269"/>
      <c r="F322" s="269" t="s">
        <v>100</v>
      </c>
      <c r="G322" s="269" t="s">
        <v>101</v>
      </c>
      <c r="H322" s="269"/>
      <c r="I322" s="269" t="s">
        <v>36</v>
      </c>
      <c r="J322" s="269"/>
      <c r="K322" s="269"/>
      <c r="L322" s="269" t="s">
        <v>5</v>
      </c>
    </row>
    <row r="323" spans="1:12" ht="25.5" customHeight="1">
      <c r="A323" s="269"/>
      <c r="B323" s="269"/>
      <c r="C323" s="269"/>
      <c r="D323" s="269"/>
      <c r="E323" s="269"/>
      <c r="F323" s="269"/>
      <c r="G323" s="226" t="s">
        <v>423</v>
      </c>
      <c r="H323" s="226" t="s">
        <v>424</v>
      </c>
      <c r="I323" s="269" t="s">
        <v>423</v>
      </c>
      <c r="J323" s="269"/>
      <c r="K323" s="226" t="s">
        <v>424</v>
      </c>
      <c r="L323" s="269"/>
    </row>
    <row r="324" spans="1:12" ht="35.25" customHeight="1">
      <c r="A324" s="227" t="s">
        <v>28</v>
      </c>
      <c r="B324" s="270" t="s">
        <v>659</v>
      </c>
      <c r="C324" s="270"/>
      <c r="D324" s="272" t="s">
        <v>28</v>
      </c>
      <c r="E324" s="272"/>
      <c r="F324" s="230" t="s">
        <v>28</v>
      </c>
      <c r="G324" s="232" t="s">
        <v>28</v>
      </c>
      <c r="H324" s="232" t="s">
        <v>28</v>
      </c>
      <c r="I324" s="273">
        <v>53000</v>
      </c>
      <c r="J324" s="273"/>
      <c r="K324" s="232">
        <v>8900</v>
      </c>
      <c r="L324" s="228"/>
    </row>
    <row r="325" spans="1:12" ht="35.25" customHeight="1">
      <c r="A325" s="227">
        <v>1</v>
      </c>
      <c r="B325" s="270" t="s">
        <v>660</v>
      </c>
      <c r="C325" s="270"/>
      <c r="D325" s="272" t="s">
        <v>191</v>
      </c>
      <c r="E325" s="272"/>
      <c r="F325" s="230">
        <v>1</v>
      </c>
      <c r="G325" s="232">
        <v>17000</v>
      </c>
      <c r="H325" s="232">
        <v>1700</v>
      </c>
      <c r="I325" s="273">
        <v>17000</v>
      </c>
      <c r="J325" s="273"/>
      <c r="K325" s="232">
        <v>1700</v>
      </c>
      <c r="L325" s="228"/>
    </row>
    <row r="326" spans="1:12" ht="35.25" customHeight="1">
      <c r="A326" s="227">
        <v>2</v>
      </c>
      <c r="B326" s="270" t="s">
        <v>661</v>
      </c>
      <c r="C326" s="270"/>
      <c r="D326" s="272" t="s">
        <v>191</v>
      </c>
      <c r="E326" s="272"/>
      <c r="F326" s="230">
        <v>1</v>
      </c>
      <c r="G326" s="232">
        <v>20000</v>
      </c>
      <c r="H326" s="232">
        <v>2000</v>
      </c>
      <c r="I326" s="273">
        <v>20000</v>
      </c>
      <c r="J326" s="273"/>
      <c r="K326" s="232">
        <v>2000</v>
      </c>
      <c r="L326" s="228"/>
    </row>
    <row r="327" spans="1:12" ht="24" customHeight="1">
      <c r="A327" s="227">
        <v>3</v>
      </c>
      <c r="B327" s="270" t="s">
        <v>662</v>
      </c>
      <c r="C327" s="270"/>
      <c r="D327" s="272" t="s">
        <v>166</v>
      </c>
      <c r="E327" s="272"/>
      <c r="F327" s="230">
        <v>30</v>
      </c>
      <c r="G327" s="232" t="s">
        <v>28</v>
      </c>
      <c r="H327" s="232">
        <v>120</v>
      </c>
      <c r="I327" s="273" t="s">
        <v>28</v>
      </c>
      <c r="J327" s="273"/>
      <c r="K327" s="232">
        <v>3600</v>
      </c>
      <c r="L327" s="228"/>
    </row>
    <row r="328" spans="1:12" ht="35.25" customHeight="1">
      <c r="A328" s="227">
        <v>4</v>
      </c>
      <c r="B328" s="270" t="s">
        <v>663</v>
      </c>
      <c r="C328" s="270"/>
      <c r="D328" s="272" t="s">
        <v>288</v>
      </c>
      <c r="E328" s="272"/>
      <c r="F328" s="230">
        <v>2</v>
      </c>
      <c r="G328" s="232">
        <v>8000</v>
      </c>
      <c r="H328" s="232">
        <v>800</v>
      </c>
      <c r="I328" s="273">
        <v>16000</v>
      </c>
      <c r="J328" s="273"/>
      <c r="K328" s="232">
        <v>1600</v>
      </c>
      <c r="L328" s="228"/>
    </row>
    <row r="329" spans="1:12" ht="35.25" customHeight="1">
      <c r="A329" s="227" t="s">
        <v>28</v>
      </c>
      <c r="B329" s="270" t="s">
        <v>664</v>
      </c>
      <c r="C329" s="270"/>
      <c r="D329" s="272" t="s">
        <v>28</v>
      </c>
      <c r="E329" s="272"/>
      <c r="F329" s="230" t="s">
        <v>28</v>
      </c>
      <c r="G329" s="232" t="s">
        <v>28</v>
      </c>
      <c r="H329" s="232" t="s">
        <v>28</v>
      </c>
      <c r="I329" s="273">
        <v>1923740</v>
      </c>
      <c r="J329" s="273"/>
      <c r="K329" s="232" t="s">
        <v>28</v>
      </c>
      <c r="L329" s="228"/>
    </row>
    <row r="330" spans="1:12" ht="35.25" customHeight="1">
      <c r="A330" s="227">
        <v>1</v>
      </c>
      <c r="B330" s="270" t="s">
        <v>665</v>
      </c>
      <c r="C330" s="270"/>
      <c r="D330" s="272" t="s">
        <v>311</v>
      </c>
      <c r="E330" s="272"/>
      <c r="F330" s="230">
        <v>1</v>
      </c>
      <c r="G330" s="232">
        <v>1923740</v>
      </c>
      <c r="H330" s="232" t="s">
        <v>28</v>
      </c>
      <c r="I330" s="273">
        <v>1923740</v>
      </c>
      <c r="J330" s="273"/>
      <c r="K330" s="232" t="s">
        <v>28</v>
      </c>
      <c r="L330" s="228"/>
    </row>
    <row r="331" spans="1:12" ht="24" customHeight="1">
      <c r="A331" s="227" t="s">
        <v>28</v>
      </c>
      <c r="B331" s="270" t="s">
        <v>666</v>
      </c>
      <c r="C331" s="270"/>
      <c r="D331" s="272" t="s">
        <v>28</v>
      </c>
      <c r="E331" s="272"/>
      <c r="F331" s="230" t="s">
        <v>28</v>
      </c>
      <c r="G331" s="232" t="s">
        <v>28</v>
      </c>
      <c r="H331" s="232" t="s">
        <v>28</v>
      </c>
      <c r="I331" s="273">
        <v>27910.01</v>
      </c>
      <c r="J331" s="273"/>
      <c r="K331" s="232">
        <v>5324.62</v>
      </c>
      <c r="L331" s="228"/>
    </row>
    <row r="332" spans="1:12" ht="24" customHeight="1">
      <c r="A332" s="227">
        <v>1</v>
      </c>
      <c r="B332" s="270" t="s">
        <v>667</v>
      </c>
      <c r="C332" s="270"/>
      <c r="D332" s="272" t="s">
        <v>427</v>
      </c>
      <c r="E332" s="272"/>
      <c r="F332" s="230">
        <v>2</v>
      </c>
      <c r="G332" s="232">
        <v>1570.92</v>
      </c>
      <c r="H332" s="232">
        <v>97.08</v>
      </c>
      <c r="I332" s="273">
        <v>3141.84</v>
      </c>
      <c r="J332" s="273"/>
      <c r="K332" s="232">
        <v>194.16</v>
      </c>
      <c r="L332" s="228"/>
    </row>
    <row r="333" spans="1:12" ht="24" customHeight="1">
      <c r="A333" s="227">
        <v>2</v>
      </c>
      <c r="B333" s="270" t="s">
        <v>668</v>
      </c>
      <c r="C333" s="270"/>
      <c r="D333" s="272" t="s">
        <v>427</v>
      </c>
      <c r="E333" s="272"/>
      <c r="F333" s="230">
        <v>1</v>
      </c>
      <c r="G333" s="232">
        <v>3665.48</v>
      </c>
      <c r="H333" s="232">
        <v>226.49</v>
      </c>
      <c r="I333" s="273">
        <v>3665.48</v>
      </c>
      <c r="J333" s="273"/>
      <c r="K333" s="232">
        <v>226.49</v>
      </c>
      <c r="L333" s="228"/>
    </row>
    <row r="334" spans="1:12" ht="24" customHeight="1">
      <c r="A334" s="227">
        <v>3</v>
      </c>
      <c r="B334" s="270" t="s">
        <v>669</v>
      </c>
      <c r="C334" s="270"/>
      <c r="D334" s="272" t="s">
        <v>427</v>
      </c>
      <c r="E334" s="272"/>
      <c r="F334" s="230">
        <v>1</v>
      </c>
      <c r="G334" s="232">
        <v>8378.24</v>
      </c>
      <c r="H334" s="232">
        <v>517.70000000000005</v>
      </c>
      <c r="I334" s="273">
        <v>8378.24</v>
      </c>
      <c r="J334" s="273"/>
      <c r="K334" s="232">
        <v>517.70000000000005</v>
      </c>
      <c r="L334" s="228"/>
    </row>
    <row r="335" spans="1:12" ht="24" customHeight="1">
      <c r="A335" s="227">
        <v>4</v>
      </c>
      <c r="B335" s="270" t="s">
        <v>670</v>
      </c>
      <c r="C335" s="270"/>
      <c r="D335" s="272" t="s">
        <v>427</v>
      </c>
      <c r="E335" s="272"/>
      <c r="F335" s="230">
        <v>1</v>
      </c>
      <c r="G335" s="232">
        <v>3665.48</v>
      </c>
      <c r="H335" s="232">
        <v>226.49</v>
      </c>
      <c r="I335" s="273">
        <v>3665.48</v>
      </c>
      <c r="J335" s="273"/>
      <c r="K335" s="232">
        <v>226.49</v>
      </c>
      <c r="L335" s="228"/>
    </row>
    <row r="336" spans="1:12" ht="24" customHeight="1">
      <c r="A336" s="227">
        <v>5</v>
      </c>
      <c r="B336" s="270" t="s">
        <v>671</v>
      </c>
      <c r="C336" s="270"/>
      <c r="D336" s="272" t="s">
        <v>427</v>
      </c>
      <c r="E336" s="272"/>
      <c r="F336" s="230">
        <v>1</v>
      </c>
      <c r="G336" s="232">
        <v>314.18</v>
      </c>
      <c r="H336" s="232">
        <v>19.420000000000002</v>
      </c>
      <c r="I336" s="273">
        <v>314.18</v>
      </c>
      <c r="J336" s="273"/>
      <c r="K336" s="232">
        <v>19.420000000000002</v>
      </c>
      <c r="L336" s="228"/>
    </row>
    <row r="337" spans="1:12" ht="24" customHeight="1">
      <c r="A337" s="227">
        <v>6</v>
      </c>
      <c r="B337" s="270" t="s">
        <v>672</v>
      </c>
      <c r="C337" s="270"/>
      <c r="D337" s="272" t="s">
        <v>427</v>
      </c>
      <c r="E337" s="272"/>
      <c r="F337" s="230">
        <v>1</v>
      </c>
      <c r="G337" s="232">
        <v>8378.24</v>
      </c>
      <c r="H337" s="232">
        <v>517.70000000000005</v>
      </c>
      <c r="I337" s="273">
        <v>8378.24</v>
      </c>
      <c r="J337" s="273"/>
      <c r="K337" s="232">
        <v>517.70000000000005</v>
      </c>
      <c r="L337" s="228"/>
    </row>
    <row r="338" spans="1:12" ht="24" customHeight="1">
      <c r="A338" s="227">
        <v>7</v>
      </c>
      <c r="B338" s="270" t="s">
        <v>673</v>
      </c>
      <c r="C338" s="270"/>
      <c r="D338" s="272" t="s">
        <v>427</v>
      </c>
      <c r="E338" s="272"/>
      <c r="F338" s="230">
        <v>1</v>
      </c>
      <c r="G338" s="232">
        <v>366.55</v>
      </c>
      <c r="H338" s="232">
        <v>22.66</v>
      </c>
      <c r="I338" s="273">
        <v>366.55</v>
      </c>
      <c r="J338" s="273"/>
      <c r="K338" s="232">
        <v>22.66</v>
      </c>
      <c r="L338" s="228"/>
    </row>
    <row r="339" spans="1:12" ht="47.25" customHeight="1">
      <c r="A339" s="227">
        <v>8</v>
      </c>
      <c r="B339" s="270" t="s">
        <v>674</v>
      </c>
      <c r="C339" s="270"/>
      <c r="D339" s="272" t="s">
        <v>288</v>
      </c>
      <c r="E339" s="272"/>
      <c r="F339" s="230">
        <v>1</v>
      </c>
      <c r="G339" s="232" t="s">
        <v>28</v>
      </c>
      <c r="H339" s="232">
        <v>2000</v>
      </c>
      <c r="I339" s="273" t="s">
        <v>28</v>
      </c>
      <c r="J339" s="273"/>
      <c r="K339" s="232">
        <v>2000</v>
      </c>
      <c r="L339" s="228"/>
    </row>
    <row r="340" spans="1:12" ht="24" customHeight="1">
      <c r="A340" s="227">
        <v>9</v>
      </c>
      <c r="B340" s="270" t="s">
        <v>675</v>
      </c>
      <c r="C340" s="270"/>
      <c r="D340" s="272" t="s">
        <v>288</v>
      </c>
      <c r="E340" s="272"/>
      <c r="F340" s="230">
        <v>2</v>
      </c>
      <c r="G340" s="232" t="s">
        <v>28</v>
      </c>
      <c r="H340" s="232">
        <v>500</v>
      </c>
      <c r="I340" s="273" t="s">
        <v>28</v>
      </c>
      <c r="J340" s="273"/>
      <c r="K340" s="232">
        <v>1000</v>
      </c>
      <c r="L340" s="228"/>
    </row>
    <row r="341" spans="1:12" ht="24" customHeight="1">
      <c r="A341" s="227">
        <v>10</v>
      </c>
      <c r="B341" s="270" t="s">
        <v>676</v>
      </c>
      <c r="C341" s="270"/>
      <c r="D341" s="272" t="s">
        <v>427</v>
      </c>
      <c r="E341" s="272"/>
      <c r="F341" s="230">
        <v>2</v>
      </c>
      <c r="G341" s="232" t="s">
        <v>28</v>
      </c>
      <c r="H341" s="232">
        <v>300</v>
      </c>
      <c r="I341" s="273" t="s">
        <v>28</v>
      </c>
      <c r="J341" s="273"/>
      <c r="K341" s="232">
        <v>600</v>
      </c>
      <c r="L341" s="228"/>
    </row>
    <row r="342" spans="1:12" ht="35.25" customHeight="1">
      <c r="A342" s="227" t="s">
        <v>28</v>
      </c>
      <c r="B342" s="270" t="s">
        <v>11</v>
      </c>
      <c r="C342" s="270"/>
      <c r="D342" s="272" t="s">
        <v>28</v>
      </c>
      <c r="E342" s="272"/>
      <c r="F342" s="230" t="s">
        <v>28</v>
      </c>
      <c r="G342" s="232" t="s">
        <v>28</v>
      </c>
      <c r="H342" s="232" t="s">
        <v>28</v>
      </c>
      <c r="I342" s="273">
        <v>7542467.4400000004</v>
      </c>
      <c r="J342" s="273"/>
      <c r="K342" s="232">
        <v>1716644.81</v>
      </c>
      <c r="L342" s="228"/>
    </row>
    <row r="343" spans="1:12" ht="35.25" customHeight="1">
      <c r="A343" s="227" t="s">
        <v>28</v>
      </c>
      <c r="B343" s="270" t="s">
        <v>40</v>
      </c>
      <c r="C343" s="270"/>
      <c r="D343" s="272" t="s">
        <v>28</v>
      </c>
      <c r="E343" s="272"/>
      <c r="F343" s="230" t="s">
        <v>28</v>
      </c>
      <c r="G343" s="232" t="s">
        <v>28</v>
      </c>
      <c r="H343" s="232" t="s">
        <v>28</v>
      </c>
      <c r="I343" s="273">
        <v>2081134.72</v>
      </c>
      <c r="J343" s="273"/>
      <c r="K343" s="232">
        <v>436105.17</v>
      </c>
      <c r="L343" s="228"/>
    </row>
    <row r="344" spans="1:12" ht="24" customHeight="1">
      <c r="A344" s="271" t="s">
        <v>28</v>
      </c>
      <c r="B344" s="271"/>
      <c r="C344" s="271"/>
      <c r="D344" s="271"/>
      <c r="E344" s="271" t="s">
        <v>28</v>
      </c>
      <c r="F344" s="271"/>
      <c r="G344" s="271"/>
      <c r="H344" s="271"/>
      <c r="I344" s="271" t="s">
        <v>28</v>
      </c>
      <c r="J344" s="271"/>
      <c r="K344" s="271"/>
      <c r="L344" s="271"/>
    </row>
    <row r="345" spans="1:12" ht="34.5" customHeight="1">
      <c r="A345" s="267" t="s">
        <v>28</v>
      </c>
      <c r="B345" s="267"/>
      <c r="C345" s="267"/>
      <c r="D345" s="267"/>
      <c r="E345" s="267"/>
      <c r="F345" s="267"/>
      <c r="G345" s="267"/>
      <c r="H345" s="267"/>
      <c r="I345" s="267"/>
      <c r="J345" s="267"/>
      <c r="K345" s="267"/>
      <c r="L345" s="267"/>
    </row>
    <row r="346" spans="1:12" ht="34.5" customHeight="1">
      <c r="A346" s="267" t="s">
        <v>422</v>
      </c>
      <c r="B346" s="267"/>
      <c r="C346" s="267"/>
      <c r="D346" s="267"/>
      <c r="E346" s="267"/>
      <c r="F346" s="267"/>
      <c r="G346" s="267"/>
      <c r="H346" s="267"/>
      <c r="I346" s="267"/>
      <c r="J346" s="267"/>
      <c r="K346" s="267"/>
      <c r="L346" s="267"/>
    </row>
    <row r="347" spans="1:12" ht="26.25" customHeight="1">
      <c r="A347" s="268" t="s">
        <v>30</v>
      </c>
      <c r="B347" s="268"/>
      <c r="C347" s="268" t="s">
        <v>31</v>
      </c>
      <c r="D347" s="268"/>
      <c r="E347" s="268"/>
      <c r="F347" s="268"/>
      <c r="G347" s="268"/>
      <c r="H347" s="268"/>
      <c r="I347" s="268"/>
      <c r="J347" s="268"/>
      <c r="K347" s="268"/>
      <c r="L347" s="268"/>
    </row>
    <row r="348" spans="1:12" ht="25.5" customHeight="1">
      <c r="A348" s="269" t="s">
        <v>2</v>
      </c>
      <c r="B348" s="269" t="s">
        <v>32</v>
      </c>
      <c r="C348" s="269"/>
      <c r="D348" s="269" t="s">
        <v>99</v>
      </c>
      <c r="E348" s="269"/>
      <c r="F348" s="269" t="s">
        <v>100</v>
      </c>
      <c r="G348" s="269" t="s">
        <v>101</v>
      </c>
      <c r="H348" s="269"/>
      <c r="I348" s="269" t="s">
        <v>36</v>
      </c>
      <c r="J348" s="269"/>
      <c r="K348" s="269"/>
      <c r="L348" s="269" t="s">
        <v>5</v>
      </c>
    </row>
    <row r="349" spans="1:12" ht="25.5" customHeight="1">
      <c r="A349" s="269"/>
      <c r="B349" s="269"/>
      <c r="C349" s="269"/>
      <c r="D349" s="269"/>
      <c r="E349" s="269"/>
      <c r="F349" s="269"/>
      <c r="G349" s="226" t="s">
        <v>423</v>
      </c>
      <c r="H349" s="226" t="s">
        <v>424</v>
      </c>
      <c r="I349" s="269" t="s">
        <v>423</v>
      </c>
      <c r="J349" s="269"/>
      <c r="K349" s="226" t="s">
        <v>424</v>
      </c>
      <c r="L349" s="269"/>
    </row>
    <row r="350" spans="1:12" ht="35.25" customHeight="1">
      <c r="A350" s="227" t="s">
        <v>28</v>
      </c>
      <c r="B350" s="270" t="s">
        <v>677</v>
      </c>
      <c r="C350" s="270"/>
      <c r="D350" s="272" t="s">
        <v>28</v>
      </c>
      <c r="E350" s="272"/>
      <c r="F350" s="230" t="s">
        <v>28</v>
      </c>
      <c r="G350" s="232" t="s">
        <v>28</v>
      </c>
      <c r="H350" s="232" t="s">
        <v>28</v>
      </c>
      <c r="I350" s="273">
        <v>1181134.72</v>
      </c>
      <c r="J350" s="273"/>
      <c r="K350" s="232">
        <v>392713.81</v>
      </c>
      <c r="L350" s="228"/>
    </row>
    <row r="351" spans="1:12" ht="35.25" customHeight="1">
      <c r="A351" s="227">
        <v>1</v>
      </c>
      <c r="B351" s="270" t="s">
        <v>678</v>
      </c>
      <c r="C351" s="270"/>
      <c r="D351" s="272" t="s">
        <v>124</v>
      </c>
      <c r="E351" s="272"/>
      <c r="F351" s="230">
        <v>40</v>
      </c>
      <c r="G351" s="232">
        <v>12000</v>
      </c>
      <c r="H351" s="232">
        <v>3013.16</v>
      </c>
      <c r="I351" s="273">
        <v>480000</v>
      </c>
      <c r="J351" s="273"/>
      <c r="K351" s="232">
        <v>120526.39999999999</v>
      </c>
      <c r="L351" s="228"/>
    </row>
    <row r="352" spans="1:12" ht="35.25" customHeight="1">
      <c r="A352" s="227">
        <v>2</v>
      </c>
      <c r="B352" s="270" t="s">
        <v>679</v>
      </c>
      <c r="C352" s="270"/>
      <c r="D352" s="272" t="s">
        <v>124</v>
      </c>
      <c r="E352" s="272"/>
      <c r="F352" s="230">
        <v>22</v>
      </c>
      <c r="G352" s="232">
        <v>28000</v>
      </c>
      <c r="H352" s="232">
        <v>5350.64</v>
      </c>
      <c r="I352" s="273">
        <v>616000</v>
      </c>
      <c r="J352" s="273"/>
      <c r="K352" s="232">
        <v>117714.08</v>
      </c>
      <c r="L352" s="228"/>
    </row>
    <row r="353" spans="1:12" ht="24" customHeight="1">
      <c r="A353" s="227">
        <v>3</v>
      </c>
      <c r="B353" s="270" t="s">
        <v>680</v>
      </c>
      <c r="C353" s="270"/>
      <c r="D353" s="272" t="s">
        <v>124</v>
      </c>
      <c r="E353" s="272"/>
      <c r="F353" s="230">
        <v>5</v>
      </c>
      <c r="G353" s="232">
        <v>12000</v>
      </c>
      <c r="H353" s="232">
        <v>3323.55</v>
      </c>
      <c r="I353" s="273">
        <v>60000</v>
      </c>
      <c r="J353" s="273"/>
      <c r="K353" s="232">
        <v>16617.75</v>
      </c>
      <c r="L353" s="228"/>
    </row>
    <row r="354" spans="1:12" ht="24" customHeight="1">
      <c r="A354" s="227">
        <v>4</v>
      </c>
      <c r="B354" s="270" t="s">
        <v>681</v>
      </c>
      <c r="C354" s="270"/>
      <c r="D354" s="272" t="s">
        <v>124</v>
      </c>
      <c r="E354" s="272"/>
      <c r="F354" s="230">
        <v>2</v>
      </c>
      <c r="G354" s="232">
        <v>12567.36</v>
      </c>
      <c r="H354" s="232">
        <v>5867.79</v>
      </c>
      <c r="I354" s="273">
        <v>25134.720000000001</v>
      </c>
      <c r="J354" s="273"/>
      <c r="K354" s="232">
        <v>11735.58</v>
      </c>
      <c r="L354" s="228"/>
    </row>
    <row r="355" spans="1:12" ht="24" customHeight="1">
      <c r="A355" s="227">
        <v>5</v>
      </c>
      <c r="B355" s="270" t="s">
        <v>682</v>
      </c>
      <c r="C355" s="270"/>
      <c r="D355" s="272" t="s">
        <v>122</v>
      </c>
      <c r="E355" s="272"/>
      <c r="F355" s="230">
        <v>840.8</v>
      </c>
      <c r="G355" s="232" t="s">
        <v>28</v>
      </c>
      <c r="H355" s="232">
        <v>150</v>
      </c>
      <c r="I355" s="273" t="s">
        <v>28</v>
      </c>
      <c r="J355" s="273"/>
      <c r="K355" s="232">
        <v>126120</v>
      </c>
      <c r="L355" s="228"/>
    </row>
    <row r="356" spans="1:12" ht="24" customHeight="1">
      <c r="A356" s="227" t="s">
        <v>28</v>
      </c>
      <c r="B356" s="270" t="s">
        <v>683</v>
      </c>
      <c r="C356" s="270"/>
      <c r="D356" s="272" t="s">
        <v>28</v>
      </c>
      <c r="E356" s="272"/>
      <c r="F356" s="230" t="s">
        <v>28</v>
      </c>
      <c r="G356" s="232" t="s">
        <v>28</v>
      </c>
      <c r="H356" s="232" t="s">
        <v>28</v>
      </c>
      <c r="I356" s="273">
        <v>900000</v>
      </c>
      <c r="J356" s="273"/>
      <c r="K356" s="232">
        <v>43391.360000000001</v>
      </c>
      <c r="L356" s="228"/>
    </row>
    <row r="357" spans="1:12" ht="47.25" customHeight="1">
      <c r="A357" s="227">
        <v>1</v>
      </c>
      <c r="B357" s="270" t="s">
        <v>684</v>
      </c>
      <c r="C357" s="270"/>
      <c r="D357" s="272" t="s">
        <v>427</v>
      </c>
      <c r="E357" s="272"/>
      <c r="F357" s="230">
        <v>2</v>
      </c>
      <c r="G357" s="232">
        <v>250000</v>
      </c>
      <c r="H357" s="232">
        <v>21695.68</v>
      </c>
      <c r="I357" s="273">
        <v>500000</v>
      </c>
      <c r="J357" s="273"/>
      <c r="K357" s="232">
        <v>43391.360000000001</v>
      </c>
      <c r="L357" s="228"/>
    </row>
    <row r="358" spans="1:12" ht="35.25" customHeight="1">
      <c r="A358" s="227">
        <v>2</v>
      </c>
      <c r="B358" s="270" t="s">
        <v>685</v>
      </c>
      <c r="C358" s="270"/>
      <c r="D358" s="272" t="s">
        <v>288</v>
      </c>
      <c r="E358" s="272"/>
      <c r="F358" s="230">
        <v>2</v>
      </c>
      <c r="G358" s="232">
        <v>200000</v>
      </c>
      <c r="H358" s="232" t="s">
        <v>28</v>
      </c>
      <c r="I358" s="273">
        <v>400000</v>
      </c>
      <c r="J358" s="273"/>
      <c r="K358" s="232" t="s">
        <v>28</v>
      </c>
      <c r="L358" s="228"/>
    </row>
    <row r="359" spans="1:12" ht="35.25" customHeight="1">
      <c r="A359" s="227" t="s">
        <v>28</v>
      </c>
      <c r="B359" s="270" t="s">
        <v>63</v>
      </c>
      <c r="C359" s="270"/>
      <c r="D359" s="272" t="s">
        <v>28</v>
      </c>
      <c r="E359" s="272"/>
      <c r="F359" s="230" t="s">
        <v>28</v>
      </c>
      <c r="G359" s="232" t="s">
        <v>28</v>
      </c>
      <c r="H359" s="232" t="s">
        <v>28</v>
      </c>
      <c r="I359" s="273">
        <v>296134.71999999997</v>
      </c>
      <c r="J359" s="273"/>
      <c r="K359" s="232">
        <v>77573.179999999993</v>
      </c>
      <c r="L359" s="228"/>
    </row>
    <row r="360" spans="1:12" ht="24" customHeight="1">
      <c r="A360" s="227" t="s">
        <v>28</v>
      </c>
      <c r="B360" s="270" t="s">
        <v>677</v>
      </c>
      <c r="C360" s="270"/>
      <c r="D360" s="272" t="s">
        <v>28</v>
      </c>
      <c r="E360" s="272"/>
      <c r="F360" s="230" t="s">
        <v>28</v>
      </c>
      <c r="G360" s="232" t="s">
        <v>28</v>
      </c>
      <c r="H360" s="232" t="s">
        <v>28</v>
      </c>
      <c r="I360" s="273">
        <v>271000</v>
      </c>
      <c r="J360" s="273"/>
      <c r="K360" s="232">
        <v>67299</v>
      </c>
      <c r="L360" s="228"/>
    </row>
    <row r="361" spans="1:12" ht="35.25" customHeight="1">
      <c r="A361" s="227">
        <v>1</v>
      </c>
      <c r="B361" s="270" t="s">
        <v>686</v>
      </c>
      <c r="C361" s="270"/>
      <c r="D361" s="272" t="s">
        <v>124</v>
      </c>
      <c r="E361" s="272"/>
      <c r="F361" s="230">
        <v>8</v>
      </c>
      <c r="G361" s="232">
        <v>12000</v>
      </c>
      <c r="H361" s="232">
        <v>3323.55</v>
      </c>
      <c r="I361" s="273">
        <v>96000</v>
      </c>
      <c r="J361" s="273"/>
      <c r="K361" s="232">
        <v>26588.400000000001</v>
      </c>
      <c r="L361" s="228"/>
    </row>
    <row r="362" spans="1:12" ht="35.25" customHeight="1">
      <c r="A362" s="227">
        <v>2</v>
      </c>
      <c r="B362" s="270" t="s">
        <v>687</v>
      </c>
      <c r="C362" s="270"/>
      <c r="D362" s="272" t="s">
        <v>124</v>
      </c>
      <c r="E362" s="272"/>
      <c r="F362" s="230">
        <v>7</v>
      </c>
      <c r="G362" s="232">
        <v>25000</v>
      </c>
      <c r="H362" s="232">
        <v>5815.8</v>
      </c>
      <c r="I362" s="273">
        <v>175000</v>
      </c>
      <c r="J362" s="273"/>
      <c r="K362" s="232">
        <v>40710.6</v>
      </c>
      <c r="L362" s="228"/>
    </row>
    <row r="363" spans="1:12" ht="24" customHeight="1">
      <c r="A363" s="227" t="s">
        <v>28</v>
      </c>
      <c r="B363" s="270" t="s">
        <v>683</v>
      </c>
      <c r="C363" s="270"/>
      <c r="D363" s="272" t="s">
        <v>28</v>
      </c>
      <c r="E363" s="272"/>
      <c r="F363" s="230" t="s">
        <v>28</v>
      </c>
      <c r="G363" s="232" t="s">
        <v>28</v>
      </c>
      <c r="H363" s="232" t="s">
        <v>28</v>
      </c>
      <c r="I363" s="273">
        <v>25134.720000000001</v>
      </c>
      <c r="J363" s="273"/>
      <c r="K363" s="232">
        <v>10274.18</v>
      </c>
      <c r="L363" s="228"/>
    </row>
    <row r="364" spans="1:12" ht="24" customHeight="1">
      <c r="A364" s="227">
        <v>1</v>
      </c>
      <c r="B364" s="270" t="s">
        <v>688</v>
      </c>
      <c r="C364" s="270"/>
      <c r="D364" s="272" t="s">
        <v>427</v>
      </c>
      <c r="E364" s="272"/>
      <c r="F364" s="230">
        <v>2</v>
      </c>
      <c r="G364" s="232">
        <v>12567.36</v>
      </c>
      <c r="H364" s="232">
        <v>5137.09</v>
      </c>
      <c r="I364" s="273">
        <v>25134.720000000001</v>
      </c>
      <c r="J364" s="273"/>
      <c r="K364" s="232">
        <v>10274.18</v>
      </c>
      <c r="L364" s="228"/>
    </row>
    <row r="365" spans="1:12" ht="35.25" customHeight="1">
      <c r="A365" s="227" t="s">
        <v>28</v>
      </c>
      <c r="B365" s="270" t="s">
        <v>44</v>
      </c>
      <c r="C365" s="270"/>
      <c r="D365" s="272" t="s">
        <v>28</v>
      </c>
      <c r="E365" s="272"/>
      <c r="F365" s="230" t="s">
        <v>28</v>
      </c>
      <c r="G365" s="232" t="s">
        <v>28</v>
      </c>
      <c r="H365" s="232" t="s">
        <v>28</v>
      </c>
      <c r="I365" s="273">
        <v>5165198</v>
      </c>
      <c r="J365" s="273"/>
      <c r="K365" s="232">
        <v>1202966.46</v>
      </c>
      <c r="L365" s="228"/>
    </row>
    <row r="366" spans="1:12" ht="35.25" customHeight="1">
      <c r="A366" s="227" t="s">
        <v>28</v>
      </c>
      <c r="B366" s="270" t="s">
        <v>689</v>
      </c>
      <c r="C366" s="270"/>
      <c r="D366" s="272" t="s">
        <v>28</v>
      </c>
      <c r="E366" s="272"/>
      <c r="F366" s="230" t="s">
        <v>28</v>
      </c>
      <c r="G366" s="232" t="s">
        <v>28</v>
      </c>
      <c r="H366" s="232" t="s">
        <v>28</v>
      </c>
      <c r="I366" s="273">
        <v>66000</v>
      </c>
      <c r="J366" s="273"/>
      <c r="K366" s="232">
        <v>22095.89</v>
      </c>
      <c r="L366" s="228"/>
    </row>
    <row r="367" spans="1:12" ht="35.25" customHeight="1">
      <c r="A367" s="227">
        <v>1</v>
      </c>
      <c r="B367" s="270" t="s">
        <v>690</v>
      </c>
      <c r="C367" s="270"/>
      <c r="D367" s="272" t="s">
        <v>124</v>
      </c>
      <c r="E367" s="272"/>
      <c r="F367" s="230">
        <v>4</v>
      </c>
      <c r="G367" s="232">
        <v>12000</v>
      </c>
      <c r="H367" s="232">
        <v>3323.55</v>
      </c>
      <c r="I367" s="273">
        <v>48000</v>
      </c>
      <c r="J367" s="273"/>
      <c r="K367" s="232">
        <v>13294.2</v>
      </c>
      <c r="L367" s="228"/>
    </row>
    <row r="368" spans="1:12" ht="35.25" customHeight="1">
      <c r="A368" s="227">
        <v>2</v>
      </c>
      <c r="B368" s="270" t="s">
        <v>691</v>
      </c>
      <c r="C368" s="270"/>
      <c r="D368" s="272" t="s">
        <v>124</v>
      </c>
      <c r="E368" s="272"/>
      <c r="F368" s="230">
        <v>1.5</v>
      </c>
      <c r="G368" s="232">
        <v>12000</v>
      </c>
      <c r="H368" s="232">
        <v>5867.79</v>
      </c>
      <c r="I368" s="273">
        <v>18000</v>
      </c>
      <c r="J368" s="273"/>
      <c r="K368" s="232">
        <v>8801.69</v>
      </c>
      <c r="L368" s="228"/>
    </row>
    <row r="369" spans="1:12" ht="24" customHeight="1">
      <c r="A369" s="271" t="s">
        <v>28</v>
      </c>
      <c r="B369" s="271"/>
      <c r="C369" s="271"/>
      <c r="D369" s="271"/>
      <c r="E369" s="271" t="s">
        <v>28</v>
      </c>
      <c r="F369" s="271"/>
      <c r="G369" s="271"/>
      <c r="H369" s="271"/>
      <c r="I369" s="271" t="s">
        <v>28</v>
      </c>
      <c r="J369" s="271"/>
      <c r="K369" s="271"/>
      <c r="L369" s="271"/>
    </row>
    <row r="370" spans="1:12" ht="34.5" customHeight="1">
      <c r="A370" s="267" t="s">
        <v>28</v>
      </c>
      <c r="B370" s="267"/>
      <c r="C370" s="267"/>
      <c r="D370" s="267"/>
      <c r="E370" s="267"/>
      <c r="F370" s="267"/>
      <c r="G370" s="267"/>
      <c r="H370" s="267"/>
      <c r="I370" s="267"/>
      <c r="J370" s="267"/>
      <c r="K370" s="267"/>
      <c r="L370" s="267"/>
    </row>
    <row r="371" spans="1:12" ht="34.5" customHeight="1">
      <c r="A371" s="267" t="s">
        <v>422</v>
      </c>
      <c r="B371" s="267"/>
      <c r="C371" s="267"/>
      <c r="D371" s="267"/>
      <c r="E371" s="267"/>
      <c r="F371" s="267"/>
      <c r="G371" s="267"/>
      <c r="H371" s="267"/>
      <c r="I371" s="267"/>
      <c r="J371" s="267"/>
      <c r="K371" s="267"/>
      <c r="L371" s="267"/>
    </row>
    <row r="372" spans="1:12" ht="26.25" customHeight="1">
      <c r="A372" s="268" t="s">
        <v>30</v>
      </c>
      <c r="B372" s="268"/>
      <c r="C372" s="268" t="s">
        <v>31</v>
      </c>
      <c r="D372" s="268"/>
      <c r="E372" s="268"/>
      <c r="F372" s="268"/>
      <c r="G372" s="268"/>
      <c r="H372" s="268"/>
      <c r="I372" s="268"/>
      <c r="J372" s="268"/>
      <c r="K372" s="268"/>
      <c r="L372" s="268"/>
    </row>
    <row r="373" spans="1:12" ht="25.5" customHeight="1">
      <c r="A373" s="269" t="s">
        <v>2</v>
      </c>
      <c r="B373" s="269" t="s">
        <v>32</v>
      </c>
      <c r="C373" s="269"/>
      <c r="D373" s="269" t="s">
        <v>99</v>
      </c>
      <c r="E373" s="269"/>
      <c r="F373" s="269" t="s">
        <v>100</v>
      </c>
      <c r="G373" s="269" t="s">
        <v>101</v>
      </c>
      <c r="H373" s="269"/>
      <c r="I373" s="269" t="s">
        <v>36</v>
      </c>
      <c r="J373" s="269"/>
      <c r="K373" s="269"/>
      <c r="L373" s="269" t="s">
        <v>5</v>
      </c>
    </row>
    <row r="374" spans="1:12" ht="25.5" customHeight="1">
      <c r="A374" s="269"/>
      <c r="B374" s="269"/>
      <c r="C374" s="269"/>
      <c r="D374" s="269"/>
      <c r="E374" s="269"/>
      <c r="F374" s="269"/>
      <c r="G374" s="226" t="s">
        <v>423</v>
      </c>
      <c r="H374" s="226" t="s">
        <v>424</v>
      </c>
      <c r="I374" s="269" t="s">
        <v>423</v>
      </c>
      <c r="J374" s="269"/>
      <c r="K374" s="226" t="s">
        <v>424</v>
      </c>
      <c r="L374" s="269"/>
    </row>
    <row r="375" spans="1:12" ht="35.25" customHeight="1">
      <c r="A375" s="227" t="s">
        <v>28</v>
      </c>
      <c r="B375" s="270" t="s">
        <v>692</v>
      </c>
      <c r="C375" s="270"/>
      <c r="D375" s="272" t="s">
        <v>28</v>
      </c>
      <c r="E375" s="272"/>
      <c r="F375" s="230" t="s">
        <v>28</v>
      </c>
      <c r="G375" s="232" t="s">
        <v>28</v>
      </c>
      <c r="H375" s="232" t="s">
        <v>28</v>
      </c>
      <c r="I375" s="273">
        <v>1140000</v>
      </c>
      <c r="J375" s="273"/>
      <c r="K375" s="232">
        <v>240578.6</v>
      </c>
      <c r="L375" s="228"/>
    </row>
    <row r="376" spans="1:12" ht="35.25" customHeight="1">
      <c r="A376" s="227">
        <v>1</v>
      </c>
      <c r="B376" s="270" t="s">
        <v>693</v>
      </c>
      <c r="C376" s="270"/>
      <c r="D376" s="272" t="s">
        <v>124</v>
      </c>
      <c r="E376" s="272"/>
      <c r="F376" s="230">
        <v>10</v>
      </c>
      <c r="G376" s="232">
        <v>12000</v>
      </c>
      <c r="H376" s="232">
        <v>3186.51</v>
      </c>
      <c r="I376" s="273">
        <v>120000</v>
      </c>
      <c r="J376" s="273"/>
      <c r="K376" s="232">
        <v>31865.1</v>
      </c>
      <c r="L376" s="228"/>
    </row>
    <row r="377" spans="1:12" ht="35.25" customHeight="1">
      <c r="A377" s="227">
        <v>2</v>
      </c>
      <c r="B377" s="270" t="s">
        <v>694</v>
      </c>
      <c r="C377" s="270"/>
      <c r="D377" s="272" t="s">
        <v>124</v>
      </c>
      <c r="E377" s="272"/>
      <c r="F377" s="230">
        <v>10</v>
      </c>
      <c r="G377" s="232">
        <v>28000</v>
      </c>
      <c r="H377" s="232">
        <v>5650.33</v>
      </c>
      <c r="I377" s="273">
        <v>280000</v>
      </c>
      <c r="J377" s="273"/>
      <c r="K377" s="232">
        <v>56503.3</v>
      </c>
      <c r="L377" s="228"/>
    </row>
    <row r="378" spans="1:12" ht="35.25" customHeight="1">
      <c r="A378" s="227">
        <v>3</v>
      </c>
      <c r="B378" s="270" t="s">
        <v>695</v>
      </c>
      <c r="C378" s="270"/>
      <c r="D378" s="272" t="s">
        <v>124</v>
      </c>
      <c r="E378" s="272"/>
      <c r="F378" s="230">
        <v>15</v>
      </c>
      <c r="G378" s="232">
        <v>12000</v>
      </c>
      <c r="H378" s="232">
        <v>3013.16</v>
      </c>
      <c r="I378" s="273">
        <v>180000</v>
      </c>
      <c r="J378" s="273"/>
      <c r="K378" s="232">
        <v>45197.4</v>
      </c>
      <c r="L378" s="228"/>
    </row>
    <row r="379" spans="1:12" ht="35.25" customHeight="1">
      <c r="A379" s="227">
        <v>4</v>
      </c>
      <c r="B379" s="270" t="s">
        <v>696</v>
      </c>
      <c r="C379" s="270"/>
      <c r="D379" s="272" t="s">
        <v>124</v>
      </c>
      <c r="E379" s="272"/>
      <c r="F379" s="230">
        <v>20</v>
      </c>
      <c r="G379" s="232">
        <v>28000</v>
      </c>
      <c r="H379" s="232">
        <v>5350.64</v>
      </c>
      <c r="I379" s="273">
        <v>560000</v>
      </c>
      <c r="J379" s="273"/>
      <c r="K379" s="232">
        <v>107012.8</v>
      </c>
      <c r="L379" s="228"/>
    </row>
    <row r="380" spans="1:12" ht="35.25" customHeight="1">
      <c r="A380" s="227" t="s">
        <v>28</v>
      </c>
      <c r="B380" s="270" t="s">
        <v>697</v>
      </c>
      <c r="C380" s="270"/>
      <c r="D380" s="272" t="s">
        <v>28</v>
      </c>
      <c r="E380" s="272"/>
      <c r="F380" s="230" t="s">
        <v>28</v>
      </c>
      <c r="G380" s="232" t="s">
        <v>28</v>
      </c>
      <c r="H380" s="232" t="s">
        <v>28</v>
      </c>
      <c r="I380" s="273">
        <v>10472.799999999999</v>
      </c>
      <c r="J380" s="273"/>
      <c r="K380" s="232">
        <v>5137.09</v>
      </c>
      <c r="L380" s="228"/>
    </row>
    <row r="381" spans="1:12" ht="35.25" customHeight="1">
      <c r="A381" s="227">
        <v>1</v>
      </c>
      <c r="B381" s="270" t="s">
        <v>698</v>
      </c>
      <c r="C381" s="270"/>
      <c r="D381" s="272" t="s">
        <v>427</v>
      </c>
      <c r="E381" s="272"/>
      <c r="F381" s="230">
        <v>1</v>
      </c>
      <c r="G381" s="232">
        <v>10472.799999999999</v>
      </c>
      <c r="H381" s="232">
        <v>5137.09</v>
      </c>
      <c r="I381" s="273">
        <v>10472.799999999999</v>
      </c>
      <c r="J381" s="273"/>
      <c r="K381" s="232">
        <v>5137.09</v>
      </c>
      <c r="L381" s="228"/>
    </row>
    <row r="382" spans="1:12" ht="35.25" customHeight="1">
      <c r="A382" s="227" t="s">
        <v>28</v>
      </c>
      <c r="B382" s="270" t="s">
        <v>699</v>
      </c>
      <c r="C382" s="270"/>
      <c r="D382" s="272" t="s">
        <v>28</v>
      </c>
      <c r="E382" s="272"/>
      <c r="F382" s="230" t="s">
        <v>28</v>
      </c>
      <c r="G382" s="232" t="s">
        <v>28</v>
      </c>
      <c r="H382" s="232" t="s">
        <v>28</v>
      </c>
      <c r="I382" s="273">
        <v>971276</v>
      </c>
      <c r="J382" s="273"/>
      <c r="K382" s="232">
        <v>79282.679999999993</v>
      </c>
      <c r="L382" s="228"/>
    </row>
    <row r="383" spans="1:12" ht="47.25" customHeight="1">
      <c r="A383" s="227">
        <v>1</v>
      </c>
      <c r="B383" s="270" t="s">
        <v>700</v>
      </c>
      <c r="C383" s="270"/>
      <c r="D383" s="272" t="s">
        <v>427</v>
      </c>
      <c r="E383" s="272"/>
      <c r="F383" s="230">
        <v>1</v>
      </c>
      <c r="G383" s="232">
        <v>250000</v>
      </c>
      <c r="H383" s="232">
        <v>21695.68</v>
      </c>
      <c r="I383" s="273">
        <v>250000</v>
      </c>
      <c r="J383" s="273"/>
      <c r="K383" s="232">
        <v>21695.68</v>
      </c>
      <c r="L383" s="228"/>
    </row>
    <row r="384" spans="1:12" ht="47.25" customHeight="1">
      <c r="A384" s="227">
        <v>2</v>
      </c>
      <c r="B384" s="270" t="s">
        <v>701</v>
      </c>
      <c r="C384" s="270"/>
      <c r="D384" s="272" t="s">
        <v>427</v>
      </c>
      <c r="E384" s="272"/>
      <c r="F384" s="230">
        <v>1</v>
      </c>
      <c r="G384" s="232">
        <v>250000</v>
      </c>
      <c r="H384" s="232">
        <v>21695.68</v>
      </c>
      <c r="I384" s="273">
        <v>250000</v>
      </c>
      <c r="J384" s="273"/>
      <c r="K384" s="232">
        <v>21695.68</v>
      </c>
      <c r="L384" s="228"/>
    </row>
    <row r="385" spans="1:12" ht="58.5" customHeight="1">
      <c r="A385" s="227">
        <v>3</v>
      </c>
      <c r="B385" s="270" t="s">
        <v>702</v>
      </c>
      <c r="C385" s="270"/>
      <c r="D385" s="272" t="s">
        <v>427</v>
      </c>
      <c r="E385" s="272"/>
      <c r="F385" s="230">
        <v>1</v>
      </c>
      <c r="G385" s="232">
        <v>471276</v>
      </c>
      <c r="H385" s="232">
        <v>5891.32</v>
      </c>
      <c r="I385" s="273">
        <v>471276</v>
      </c>
      <c r="J385" s="273"/>
      <c r="K385" s="232">
        <v>5891.32</v>
      </c>
      <c r="L385" s="228"/>
    </row>
    <row r="386" spans="1:12" ht="24" customHeight="1">
      <c r="A386" s="227">
        <v>4</v>
      </c>
      <c r="B386" s="270" t="s">
        <v>703</v>
      </c>
      <c r="C386" s="270"/>
      <c r="D386" s="272" t="s">
        <v>124</v>
      </c>
      <c r="E386" s="272"/>
      <c r="F386" s="230">
        <v>3</v>
      </c>
      <c r="G386" s="232" t="s">
        <v>28</v>
      </c>
      <c r="H386" s="232">
        <v>10000</v>
      </c>
      <c r="I386" s="273" t="s">
        <v>28</v>
      </c>
      <c r="J386" s="273"/>
      <c r="K386" s="232">
        <v>30000</v>
      </c>
      <c r="L386" s="228"/>
    </row>
    <row r="387" spans="1:12" ht="35.25" customHeight="1">
      <c r="A387" s="227" t="s">
        <v>28</v>
      </c>
      <c r="B387" s="270" t="s">
        <v>704</v>
      </c>
      <c r="C387" s="270"/>
      <c r="D387" s="272" t="s">
        <v>28</v>
      </c>
      <c r="E387" s="272"/>
      <c r="F387" s="230" t="s">
        <v>28</v>
      </c>
      <c r="G387" s="232" t="s">
        <v>28</v>
      </c>
      <c r="H387" s="232" t="s">
        <v>28</v>
      </c>
      <c r="I387" s="273">
        <v>1193899.2</v>
      </c>
      <c r="J387" s="273"/>
      <c r="K387" s="232">
        <v>176196.8</v>
      </c>
      <c r="L387" s="228"/>
    </row>
    <row r="388" spans="1:12" ht="24" customHeight="1">
      <c r="A388" s="227">
        <v>1</v>
      </c>
      <c r="B388" s="270" t="s">
        <v>705</v>
      </c>
      <c r="C388" s="270"/>
      <c r="D388" s="272" t="s">
        <v>124</v>
      </c>
      <c r="E388" s="272"/>
      <c r="F388" s="230">
        <v>20</v>
      </c>
      <c r="G388" s="232">
        <v>12567.36</v>
      </c>
      <c r="H388" s="232">
        <v>1534.6</v>
      </c>
      <c r="I388" s="273">
        <v>251347.20000000001</v>
      </c>
      <c r="J388" s="273"/>
      <c r="K388" s="232">
        <v>30692</v>
      </c>
      <c r="L388" s="228"/>
    </row>
    <row r="389" spans="1:12" ht="24" customHeight="1">
      <c r="A389" s="227">
        <v>2</v>
      </c>
      <c r="B389" s="270" t="s">
        <v>706</v>
      </c>
      <c r="C389" s="270"/>
      <c r="D389" s="272" t="s">
        <v>124</v>
      </c>
      <c r="E389" s="272"/>
      <c r="F389" s="230">
        <v>30</v>
      </c>
      <c r="G389" s="232">
        <v>31418.400000000001</v>
      </c>
      <c r="H389" s="232">
        <v>4850.16</v>
      </c>
      <c r="I389" s="273">
        <v>942552</v>
      </c>
      <c r="J389" s="273"/>
      <c r="K389" s="232">
        <v>145504.79999999999</v>
      </c>
      <c r="L389" s="228"/>
    </row>
    <row r="390" spans="1:12" ht="35.25" customHeight="1">
      <c r="A390" s="227" t="s">
        <v>28</v>
      </c>
      <c r="B390" s="270" t="s">
        <v>707</v>
      </c>
      <c r="C390" s="270"/>
      <c r="D390" s="272" t="s">
        <v>28</v>
      </c>
      <c r="E390" s="272"/>
      <c r="F390" s="230" t="s">
        <v>28</v>
      </c>
      <c r="G390" s="232" t="s">
        <v>28</v>
      </c>
      <c r="H390" s="232" t="s">
        <v>28</v>
      </c>
      <c r="I390" s="273">
        <v>1783550</v>
      </c>
      <c r="J390" s="273"/>
      <c r="K390" s="232">
        <v>679675.4</v>
      </c>
      <c r="L390" s="228"/>
    </row>
    <row r="391" spans="1:12" ht="35.25" customHeight="1">
      <c r="A391" s="227">
        <v>1</v>
      </c>
      <c r="B391" s="270" t="s">
        <v>708</v>
      </c>
      <c r="C391" s="270"/>
      <c r="D391" s="272" t="s">
        <v>124</v>
      </c>
      <c r="E391" s="272"/>
      <c r="F391" s="230">
        <v>40</v>
      </c>
      <c r="G391" s="232" t="s">
        <v>28</v>
      </c>
      <c r="H391" s="232">
        <v>12533.01</v>
      </c>
      <c r="I391" s="273" t="s">
        <v>28</v>
      </c>
      <c r="J391" s="273"/>
      <c r="K391" s="232">
        <v>501320.4</v>
      </c>
      <c r="L391" s="228"/>
    </row>
    <row r="392" spans="1:12" ht="24" customHeight="1">
      <c r="A392" s="271" t="s">
        <v>28</v>
      </c>
      <c r="B392" s="271"/>
      <c r="C392" s="271"/>
      <c r="D392" s="271"/>
      <c r="E392" s="271" t="s">
        <v>28</v>
      </c>
      <c r="F392" s="271"/>
      <c r="G392" s="271"/>
      <c r="H392" s="271"/>
      <c r="I392" s="271" t="s">
        <v>28</v>
      </c>
      <c r="J392" s="271"/>
      <c r="K392" s="271"/>
      <c r="L392" s="271"/>
    </row>
    <row r="393" spans="1:12" ht="34.5" customHeight="1">
      <c r="A393" s="267" t="s">
        <v>28</v>
      </c>
      <c r="B393" s="267"/>
      <c r="C393" s="267"/>
      <c r="D393" s="267"/>
      <c r="E393" s="267"/>
      <c r="F393" s="267"/>
      <c r="G393" s="267"/>
      <c r="H393" s="267"/>
      <c r="I393" s="267"/>
      <c r="J393" s="267"/>
      <c r="K393" s="267"/>
      <c r="L393" s="267"/>
    </row>
    <row r="394" spans="1:12" ht="34.5" customHeight="1">
      <c r="A394" s="267" t="s">
        <v>422</v>
      </c>
      <c r="B394" s="267"/>
      <c r="C394" s="267"/>
      <c r="D394" s="267"/>
      <c r="E394" s="267"/>
      <c r="F394" s="267"/>
      <c r="G394" s="267"/>
      <c r="H394" s="267"/>
      <c r="I394" s="267"/>
      <c r="J394" s="267"/>
      <c r="K394" s="267"/>
      <c r="L394" s="267"/>
    </row>
    <row r="395" spans="1:12" ht="26.25" customHeight="1">
      <c r="A395" s="268" t="s">
        <v>30</v>
      </c>
      <c r="B395" s="268"/>
      <c r="C395" s="268" t="s">
        <v>31</v>
      </c>
      <c r="D395" s="268"/>
      <c r="E395" s="268"/>
      <c r="F395" s="268"/>
      <c r="G395" s="268"/>
      <c r="H395" s="268"/>
      <c r="I395" s="268"/>
      <c r="J395" s="268"/>
      <c r="K395" s="268"/>
      <c r="L395" s="268"/>
    </row>
    <row r="396" spans="1:12" ht="25.5" customHeight="1">
      <c r="A396" s="269" t="s">
        <v>2</v>
      </c>
      <c r="B396" s="269" t="s">
        <v>32</v>
      </c>
      <c r="C396" s="269"/>
      <c r="D396" s="269" t="s">
        <v>99</v>
      </c>
      <c r="E396" s="269"/>
      <c r="F396" s="269" t="s">
        <v>100</v>
      </c>
      <c r="G396" s="269" t="s">
        <v>101</v>
      </c>
      <c r="H396" s="269"/>
      <c r="I396" s="269" t="s">
        <v>36</v>
      </c>
      <c r="J396" s="269"/>
      <c r="K396" s="269"/>
      <c r="L396" s="269" t="s">
        <v>5</v>
      </c>
    </row>
    <row r="397" spans="1:12" ht="25.5" customHeight="1">
      <c r="A397" s="269"/>
      <c r="B397" s="269"/>
      <c r="C397" s="269"/>
      <c r="D397" s="269"/>
      <c r="E397" s="269"/>
      <c r="F397" s="269"/>
      <c r="G397" s="226" t="s">
        <v>423</v>
      </c>
      <c r="H397" s="226" t="s">
        <v>424</v>
      </c>
      <c r="I397" s="269" t="s">
        <v>423</v>
      </c>
      <c r="J397" s="269"/>
      <c r="K397" s="226" t="s">
        <v>424</v>
      </c>
      <c r="L397" s="269"/>
    </row>
    <row r="398" spans="1:12" ht="35.25" customHeight="1">
      <c r="A398" s="227">
        <v>2</v>
      </c>
      <c r="B398" s="270" t="s">
        <v>709</v>
      </c>
      <c r="C398" s="270"/>
      <c r="D398" s="272" t="s">
        <v>427</v>
      </c>
      <c r="E398" s="272"/>
      <c r="F398" s="230">
        <v>1</v>
      </c>
      <c r="G398" s="232">
        <v>1275000</v>
      </c>
      <c r="H398" s="232">
        <v>127500</v>
      </c>
      <c r="I398" s="273">
        <v>1275000</v>
      </c>
      <c r="J398" s="273"/>
      <c r="K398" s="232">
        <v>127500</v>
      </c>
      <c r="L398" s="228"/>
    </row>
    <row r="399" spans="1:12" ht="35.25" customHeight="1">
      <c r="A399" s="227">
        <v>3</v>
      </c>
      <c r="B399" s="270" t="s">
        <v>710</v>
      </c>
      <c r="C399" s="270"/>
      <c r="D399" s="272" t="s">
        <v>427</v>
      </c>
      <c r="E399" s="272"/>
      <c r="F399" s="230">
        <v>1</v>
      </c>
      <c r="G399" s="232">
        <v>127500</v>
      </c>
      <c r="H399" s="232">
        <v>12750</v>
      </c>
      <c r="I399" s="273">
        <v>127500</v>
      </c>
      <c r="J399" s="273"/>
      <c r="K399" s="232">
        <v>12750</v>
      </c>
      <c r="L399" s="228"/>
    </row>
    <row r="400" spans="1:12" ht="35.25" customHeight="1">
      <c r="A400" s="227">
        <v>4</v>
      </c>
      <c r="B400" s="270" t="s">
        <v>711</v>
      </c>
      <c r="C400" s="270"/>
      <c r="D400" s="272" t="s">
        <v>427</v>
      </c>
      <c r="E400" s="272"/>
      <c r="F400" s="230">
        <v>1</v>
      </c>
      <c r="G400" s="232">
        <v>297500</v>
      </c>
      <c r="H400" s="232">
        <v>29750</v>
      </c>
      <c r="I400" s="273">
        <v>297500</v>
      </c>
      <c r="J400" s="273"/>
      <c r="K400" s="232">
        <v>29750</v>
      </c>
      <c r="L400" s="228"/>
    </row>
    <row r="401" spans="1:12" ht="35.25" customHeight="1">
      <c r="A401" s="227">
        <v>5</v>
      </c>
      <c r="B401" s="270" t="s">
        <v>712</v>
      </c>
      <c r="C401" s="270"/>
      <c r="D401" s="272" t="s">
        <v>427</v>
      </c>
      <c r="E401" s="272"/>
      <c r="F401" s="230">
        <v>1</v>
      </c>
      <c r="G401" s="232">
        <v>38250</v>
      </c>
      <c r="H401" s="232">
        <v>3825</v>
      </c>
      <c r="I401" s="273">
        <v>38250</v>
      </c>
      <c r="J401" s="273"/>
      <c r="K401" s="232">
        <v>3825</v>
      </c>
      <c r="L401" s="228"/>
    </row>
    <row r="402" spans="1:12" ht="35.25" customHeight="1">
      <c r="A402" s="227">
        <v>6</v>
      </c>
      <c r="B402" s="270" t="s">
        <v>713</v>
      </c>
      <c r="C402" s="270"/>
      <c r="D402" s="272" t="s">
        <v>427</v>
      </c>
      <c r="E402" s="272"/>
      <c r="F402" s="230">
        <v>1</v>
      </c>
      <c r="G402" s="232">
        <v>15300</v>
      </c>
      <c r="H402" s="232">
        <v>1530</v>
      </c>
      <c r="I402" s="273">
        <v>15300</v>
      </c>
      <c r="J402" s="273"/>
      <c r="K402" s="232">
        <v>1530</v>
      </c>
      <c r="L402" s="228"/>
    </row>
    <row r="403" spans="1:12" ht="47.25" customHeight="1">
      <c r="A403" s="227">
        <v>7</v>
      </c>
      <c r="B403" s="270" t="s">
        <v>714</v>
      </c>
      <c r="C403" s="270"/>
      <c r="D403" s="272" t="s">
        <v>427</v>
      </c>
      <c r="E403" s="272"/>
      <c r="F403" s="230">
        <v>1</v>
      </c>
      <c r="G403" s="232">
        <v>30000</v>
      </c>
      <c r="H403" s="232">
        <v>3000</v>
      </c>
      <c r="I403" s="273">
        <v>30000</v>
      </c>
      <c r="J403" s="273"/>
      <c r="K403" s="232">
        <v>3000</v>
      </c>
      <c r="L403" s="228"/>
    </row>
    <row r="404" spans="1:12" ht="35.25" customHeight="1">
      <c r="A404" s="227" t="s">
        <v>28</v>
      </c>
      <c r="B404" s="270" t="s">
        <v>420</v>
      </c>
      <c r="C404" s="270"/>
      <c r="D404" s="272" t="s">
        <v>28</v>
      </c>
      <c r="E404" s="272"/>
      <c r="F404" s="230" t="s">
        <v>28</v>
      </c>
      <c r="G404" s="232" t="s">
        <v>28</v>
      </c>
      <c r="H404" s="232" t="s">
        <v>28</v>
      </c>
      <c r="I404" s="273">
        <v>22581094.530000001</v>
      </c>
      <c r="J404" s="273"/>
      <c r="K404" s="232">
        <v>7040671.3300000001</v>
      </c>
      <c r="L404" s="228"/>
    </row>
    <row r="405" spans="1:12" ht="24" customHeight="1">
      <c r="A405" s="271" t="s">
        <v>28</v>
      </c>
      <c r="B405" s="271"/>
      <c r="C405" s="271"/>
      <c r="D405" s="271"/>
      <c r="E405" s="271" t="s">
        <v>28</v>
      </c>
      <c r="F405" s="271"/>
      <c r="G405" s="271"/>
      <c r="H405" s="271"/>
      <c r="I405" s="271" t="s">
        <v>28</v>
      </c>
      <c r="J405" s="271"/>
      <c r="K405" s="271"/>
      <c r="L405" s="271"/>
    </row>
  </sheetData>
  <mergeCells count="1164">
    <mergeCell ref="B402:C402"/>
    <mergeCell ref="D402:E402"/>
    <mergeCell ref="I402:J402"/>
    <mergeCell ref="B403:C403"/>
    <mergeCell ref="D403:E403"/>
    <mergeCell ref="I403:J403"/>
    <mergeCell ref="B404:C404"/>
    <mergeCell ref="D404:E404"/>
    <mergeCell ref="I404:J404"/>
    <mergeCell ref="A405:D405"/>
    <mergeCell ref="E405:H405"/>
    <mergeCell ref="I405:L405"/>
    <mergeCell ref="A4:A5"/>
    <mergeCell ref="A27:A28"/>
    <mergeCell ref="A51:A52"/>
    <mergeCell ref="A76:A77"/>
    <mergeCell ref="A100:A101"/>
    <mergeCell ref="A122:A123"/>
    <mergeCell ref="A150:A151"/>
    <mergeCell ref="A179:A180"/>
    <mergeCell ref="A200:A201"/>
    <mergeCell ref="A223:A224"/>
    <mergeCell ref="A241:A242"/>
    <mergeCell ref="A268:A269"/>
    <mergeCell ref="A297:A298"/>
    <mergeCell ref="A322:A323"/>
    <mergeCell ref="A348:A349"/>
    <mergeCell ref="A373:A374"/>
    <mergeCell ref="A396:A397"/>
    <mergeCell ref="F4:F5"/>
    <mergeCell ref="F27:F28"/>
    <mergeCell ref="F51:F52"/>
    <mergeCell ref="A393:L393"/>
    <mergeCell ref="A394:L394"/>
    <mergeCell ref="A395:B395"/>
    <mergeCell ref="C395:L395"/>
    <mergeCell ref="G396:H396"/>
    <mergeCell ref="I396:K396"/>
    <mergeCell ref="I397:J397"/>
    <mergeCell ref="B398:C398"/>
    <mergeCell ref="D398:E398"/>
    <mergeCell ref="I398:J398"/>
    <mergeCell ref="B399:C399"/>
    <mergeCell ref="D399:E399"/>
    <mergeCell ref="I399:J399"/>
    <mergeCell ref="B400:C400"/>
    <mergeCell ref="D400:E400"/>
    <mergeCell ref="I400:J400"/>
    <mergeCell ref="B401:C401"/>
    <mergeCell ref="D401:E401"/>
    <mergeCell ref="I401:J401"/>
    <mergeCell ref="F396:F397"/>
    <mergeCell ref="L396:L397"/>
    <mergeCell ref="B396:C397"/>
    <mergeCell ref="D396:E397"/>
    <mergeCell ref="B387:C387"/>
    <mergeCell ref="D387:E387"/>
    <mergeCell ref="I387:J387"/>
    <mergeCell ref="B388:C388"/>
    <mergeCell ref="D388:E388"/>
    <mergeCell ref="I388:J388"/>
    <mergeCell ref="B389:C389"/>
    <mergeCell ref="D389:E389"/>
    <mergeCell ref="I389:J389"/>
    <mergeCell ref="B390:C390"/>
    <mergeCell ref="D390:E390"/>
    <mergeCell ref="I390:J390"/>
    <mergeCell ref="B391:C391"/>
    <mergeCell ref="D391:E391"/>
    <mergeCell ref="I391:J391"/>
    <mergeCell ref="A392:D392"/>
    <mergeCell ref="E392:H392"/>
    <mergeCell ref="I392:L392"/>
    <mergeCell ref="B381:C381"/>
    <mergeCell ref="D381:E381"/>
    <mergeCell ref="I381:J381"/>
    <mergeCell ref="B382:C382"/>
    <mergeCell ref="D382:E382"/>
    <mergeCell ref="I382:J382"/>
    <mergeCell ref="B383:C383"/>
    <mergeCell ref="D383:E383"/>
    <mergeCell ref="I383:J383"/>
    <mergeCell ref="B384:C384"/>
    <mergeCell ref="D384:E384"/>
    <mergeCell ref="I384:J384"/>
    <mergeCell ref="B385:C385"/>
    <mergeCell ref="D385:E385"/>
    <mergeCell ref="I385:J385"/>
    <mergeCell ref="B386:C386"/>
    <mergeCell ref="D386:E386"/>
    <mergeCell ref="I386:J386"/>
    <mergeCell ref="I374:J374"/>
    <mergeCell ref="B375:C375"/>
    <mergeCell ref="D375:E375"/>
    <mergeCell ref="I375:J375"/>
    <mergeCell ref="B376:C376"/>
    <mergeCell ref="D376:E376"/>
    <mergeCell ref="I376:J376"/>
    <mergeCell ref="B377:C377"/>
    <mergeCell ref="D377:E377"/>
    <mergeCell ref="I377:J377"/>
    <mergeCell ref="B378:C378"/>
    <mergeCell ref="D378:E378"/>
    <mergeCell ref="I378:J378"/>
    <mergeCell ref="B379:C379"/>
    <mergeCell ref="D379:E379"/>
    <mergeCell ref="I379:J379"/>
    <mergeCell ref="B380:C380"/>
    <mergeCell ref="D380:E380"/>
    <mergeCell ref="I380:J380"/>
    <mergeCell ref="F373:F374"/>
    <mergeCell ref="B373:C374"/>
    <mergeCell ref="D373:E374"/>
    <mergeCell ref="B366:C366"/>
    <mergeCell ref="D366:E366"/>
    <mergeCell ref="I366:J366"/>
    <mergeCell ref="B367:C367"/>
    <mergeCell ref="D367:E367"/>
    <mergeCell ref="I367:J367"/>
    <mergeCell ref="B368:C368"/>
    <mergeCell ref="D368:E368"/>
    <mergeCell ref="I368:J368"/>
    <mergeCell ref="A369:D369"/>
    <mergeCell ref="E369:H369"/>
    <mergeCell ref="I369:L369"/>
    <mergeCell ref="A370:L370"/>
    <mergeCell ref="A371:L371"/>
    <mergeCell ref="A372:B372"/>
    <mergeCell ref="C372:L372"/>
    <mergeCell ref="G373:H373"/>
    <mergeCell ref="I373:K373"/>
    <mergeCell ref="L373:L374"/>
    <mergeCell ref="B360:C360"/>
    <mergeCell ref="D360:E360"/>
    <mergeCell ref="I360:J360"/>
    <mergeCell ref="B361:C361"/>
    <mergeCell ref="D361:E361"/>
    <mergeCell ref="I361:J361"/>
    <mergeCell ref="B362:C362"/>
    <mergeCell ref="D362:E362"/>
    <mergeCell ref="I362:J362"/>
    <mergeCell ref="B363:C363"/>
    <mergeCell ref="D363:E363"/>
    <mergeCell ref="I363:J363"/>
    <mergeCell ref="B364:C364"/>
    <mergeCell ref="D364:E364"/>
    <mergeCell ref="I364:J364"/>
    <mergeCell ref="B365:C365"/>
    <mergeCell ref="D365:E365"/>
    <mergeCell ref="I365:J365"/>
    <mergeCell ref="B354:C354"/>
    <mergeCell ref="D354:E354"/>
    <mergeCell ref="I354:J354"/>
    <mergeCell ref="B355:C355"/>
    <mergeCell ref="D355:E355"/>
    <mergeCell ref="I355:J355"/>
    <mergeCell ref="B356:C356"/>
    <mergeCell ref="D356:E356"/>
    <mergeCell ref="I356:J356"/>
    <mergeCell ref="B357:C357"/>
    <mergeCell ref="D357:E357"/>
    <mergeCell ref="I357:J357"/>
    <mergeCell ref="B358:C358"/>
    <mergeCell ref="D358:E358"/>
    <mergeCell ref="I358:J358"/>
    <mergeCell ref="B359:C359"/>
    <mergeCell ref="D359:E359"/>
    <mergeCell ref="I359:J359"/>
    <mergeCell ref="A347:B347"/>
    <mergeCell ref="C347:L347"/>
    <mergeCell ref="G348:H348"/>
    <mergeCell ref="I348:K348"/>
    <mergeCell ref="I349:J349"/>
    <mergeCell ref="B350:C350"/>
    <mergeCell ref="D350:E350"/>
    <mergeCell ref="I350:J350"/>
    <mergeCell ref="B351:C351"/>
    <mergeCell ref="D351:E351"/>
    <mergeCell ref="I351:J351"/>
    <mergeCell ref="B352:C352"/>
    <mergeCell ref="D352:E352"/>
    <mergeCell ref="I352:J352"/>
    <mergeCell ref="B353:C353"/>
    <mergeCell ref="D353:E353"/>
    <mergeCell ref="I353:J353"/>
    <mergeCell ref="F348:F349"/>
    <mergeCell ref="L348:L349"/>
    <mergeCell ref="B348:C349"/>
    <mergeCell ref="D348:E349"/>
    <mergeCell ref="B340:C340"/>
    <mergeCell ref="D340:E340"/>
    <mergeCell ref="I340:J340"/>
    <mergeCell ref="B341:C341"/>
    <mergeCell ref="D341:E341"/>
    <mergeCell ref="I341:J341"/>
    <mergeCell ref="B342:C342"/>
    <mergeCell ref="D342:E342"/>
    <mergeCell ref="I342:J342"/>
    <mergeCell ref="B343:C343"/>
    <mergeCell ref="D343:E343"/>
    <mergeCell ref="I343:J343"/>
    <mergeCell ref="A344:D344"/>
    <mergeCell ref="E344:H344"/>
    <mergeCell ref="I344:L344"/>
    <mergeCell ref="A345:L345"/>
    <mergeCell ref="A346:L346"/>
    <mergeCell ref="B334:C334"/>
    <mergeCell ref="D334:E334"/>
    <mergeCell ref="I334:J334"/>
    <mergeCell ref="B335:C335"/>
    <mergeCell ref="D335:E335"/>
    <mergeCell ref="I335:J335"/>
    <mergeCell ref="B336:C336"/>
    <mergeCell ref="D336:E336"/>
    <mergeCell ref="I336:J336"/>
    <mergeCell ref="B337:C337"/>
    <mergeCell ref="D337:E337"/>
    <mergeCell ref="I337:J337"/>
    <mergeCell ref="B338:C338"/>
    <mergeCell ref="D338:E338"/>
    <mergeCell ref="I338:J338"/>
    <mergeCell ref="B339:C339"/>
    <mergeCell ref="D339:E339"/>
    <mergeCell ref="I339:J339"/>
    <mergeCell ref="B328:C328"/>
    <mergeCell ref="D328:E328"/>
    <mergeCell ref="I328:J328"/>
    <mergeCell ref="B329:C329"/>
    <mergeCell ref="D329:E329"/>
    <mergeCell ref="I329:J329"/>
    <mergeCell ref="B330:C330"/>
    <mergeCell ref="D330:E330"/>
    <mergeCell ref="I330:J330"/>
    <mergeCell ref="B331:C331"/>
    <mergeCell ref="D331:E331"/>
    <mergeCell ref="I331:J331"/>
    <mergeCell ref="B332:C332"/>
    <mergeCell ref="D332:E332"/>
    <mergeCell ref="I332:J332"/>
    <mergeCell ref="B333:C333"/>
    <mergeCell ref="D333:E333"/>
    <mergeCell ref="I333:J333"/>
    <mergeCell ref="A319:L319"/>
    <mergeCell ref="A320:L320"/>
    <mergeCell ref="A321:B321"/>
    <mergeCell ref="C321:L321"/>
    <mergeCell ref="G322:H322"/>
    <mergeCell ref="I322:K322"/>
    <mergeCell ref="I323:J323"/>
    <mergeCell ref="B324:C324"/>
    <mergeCell ref="D324:E324"/>
    <mergeCell ref="I324:J324"/>
    <mergeCell ref="B325:C325"/>
    <mergeCell ref="D325:E325"/>
    <mergeCell ref="I325:J325"/>
    <mergeCell ref="B326:C326"/>
    <mergeCell ref="D326:E326"/>
    <mergeCell ref="I326:J326"/>
    <mergeCell ref="B327:C327"/>
    <mergeCell ref="D327:E327"/>
    <mergeCell ref="I327:J327"/>
    <mergeCell ref="F322:F323"/>
    <mergeCell ref="L322:L323"/>
    <mergeCell ref="B322:C323"/>
    <mergeCell ref="D322:E323"/>
    <mergeCell ref="B313:C313"/>
    <mergeCell ref="D313:E313"/>
    <mergeCell ref="I313:J313"/>
    <mergeCell ref="B314:C314"/>
    <mergeCell ref="D314:E314"/>
    <mergeCell ref="I314:J314"/>
    <mergeCell ref="B315:C315"/>
    <mergeCell ref="D315:E315"/>
    <mergeCell ref="I315:J315"/>
    <mergeCell ref="B316:C316"/>
    <mergeCell ref="D316:E316"/>
    <mergeCell ref="I316:J316"/>
    <mergeCell ref="B317:C317"/>
    <mergeCell ref="D317:E317"/>
    <mergeCell ref="I317:J317"/>
    <mergeCell ref="A318:D318"/>
    <mergeCell ref="E318:H318"/>
    <mergeCell ref="I318:L318"/>
    <mergeCell ref="B307:C307"/>
    <mergeCell ref="D307:E307"/>
    <mergeCell ref="I307:J307"/>
    <mergeCell ref="B308:C308"/>
    <mergeCell ref="D308:E308"/>
    <mergeCell ref="I308:J308"/>
    <mergeCell ref="B309:C309"/>
    <mergeCell ref="D309:E309"/>
    <mergeCell ref="I309:J309"/>
    <mergeCell ref="B310:C310"/>
    <mergeCell ref="D310:E310"/>
    <mergeCell ref="I310:J310"/>
    <mergeCell ref="B311:C311"/>
    <mergeCell ref="D311:E311"/>
    <mergeCell ref="I311:J311"/>
    <mergeCell ref="B312:C312"/>
    <mergeCell ref="D312:E312"/>
    <mergeCell ref="I312:J312"/>
    <mergeCell ref="B301:C301"/>
    <mergeCell ref="D301:E301"/>
    <mergeCell ref="I301:J301"/>
    <mergeCell ref="B302:C302"/>
    <mergeCell ref="D302:E302"/>
    <mergeCell ref="I302:J302"/>
    <mergeCell ref="B303:C303"/>
    <mergeCell ref="D303:E303"/>
    <mergeCell ref="I303:J303"/>
    <mergeCell ref="B304:C304"/>
    <mergeCell ref="D304:E304"/>
    <mergeCell ref="I304:J304"/>
    <mergeCell ref="B305:C305"/>
    <mergeCell ref="D305:E305"/>
    <mergeCell ref="I305:J305"/>
    <mergeCell ref="B306:C306"/>
    <mergeCell ref="D306:E306"/>
    <mergeCell ref="I306:J306"/>
    <mergeCell ref="B292:C292"/>
    <mergeCell ref="D292:E292"/>
    <mergeCell ref="I292:J292"/>
    <mergeCell ref="A293:D293"/>
    <mergeCell ref="E293:H293"/>
    <mergeCell ref="I293:L293"/>
    <mergeCell ref="A294:L294"/>
    <mergeCell ref="A295:L295"/>
    <mergeCell ref="A296:B296"/>
    <mergeCell ref="C296:L296"/>
    <mergeCell ref="G297:H297"/>
    <mergeCell ref="I297:K297"/>
    <mergeCell ref="I298:J298"/>
    <mergeCell ref="B299:C299"/>
    <mergeCell ref="D299:E299"/>
    <mergeCell ref="I299:J299"/>
    <mergeCell ref="B300:C300"/>
    <mergeCell ref="D300:E300"/>
    <mergeCell ref="I300:J300"/>
    <mergeCell ref="F297:F298"/>
    <mergeCell ref="L297:L298"/>
    <mergeCell ref="B297:C298"/>
    <mergeCell ref="D297:E298"/>
    <mergeCell ref="B286:C286"/>
    <mergeCell ref="D286:E286"/>
    <mergeCell ref="I286:J286"/>
    <mergeCell ref="B287:C287"/>
    <mergeCell ref="D287:E287"/>
    <mergeCell ref="I287:J287"/>
    <mergeCell ref="B288:C288"/>
    <mergeCell ref="D288:E288"/>
    <mergeCell ref="I288:J288"/>
    <mergeCell ref="B289:C289"/>
    <mergeCell ref="D289:E289"/>
    <mergeCell ref="I289:J289"/>
    <mergeCell ref="B290:C290"/>
    <mergeCell ref="D290:E290"/>
    <mergeCell ref="I290:J290"/>
    <mergeCell ref="B291:C291"/>
    <mergeCell ref="D291:E291"/>
    <mergeCell ref="I291:J291"/>
    <mergeCell ref="B280:C280"/>
    <mergeCell ref="D280:E280"/>
    <mergeCell ref="I280:J280"/>
    <mergeCell ref="B281:C281"/>
    <mergeCell ref="D281:E281"/>
    <mergeCell ref="I281:J281"/>
    <mergeCell ref="B282:C282"/>
    <mergeCell ref="D282:E282"/>
    <mergeCell ref="I282:J282"/>
    <mergeCell ref="B283:C283"/>
    <mergeCell ref="D283:E283"/>
    <mergeCell ref="I283:J283"/>
    <mergeCell ref="B284:C284"/>
    <mergeCell ref="D284:E284"/>
    <mergeCell ref="I284:J284"/>
    <mergeCell ref="B285:C285"/>
    <mergeCell ref="D285:E285"/>
    <mergeCell ref="I285:J285"/>
    <mergeCell ref="B274:C274"/>
    <mergeCell ref="D274:E274"/>
    <mergeCell ref="I274:J274"/>
    <mergeCell ref="B275:C275"/>
    <mergeCell ref="D275:E275"/>
    <mergeCell ref="I275:J275"/>
    <mergeCell ref="B276:C276"/>
    <mergeCell ref="D276:E276"/>
    <mergeCell ref="I276:J276"/>
    <mergeCell ref="B277:C277"/>
    <mergeCell ref="D277:E277"/>
    <mergeCell ref="I277:J277"/>
    <mergeCell ref="B278:C278"/>
    <mergeCell ref="D278:E278"/>
    <mergeCell ref="I278:J278"/>
    <mergeCell ref="B279:C279"/>
    <mergeCell ref="D279:E279"/>
    <mergeCell ref="I279:J279"/>
    <mergeCell ref="A265:L265"/>
    <mergeCell ref="A266:L266"/>
    <mergeCell ref="A267:B267"/>
    <mergeCell ref="C267:L267"/>
    <mergeCell ref="G268:H268"/>
    <mergeCell ref="I268:K268"/>
    <mergeCell ref="I269:J269"/>
    <mergeCell ref="B270:C270"/>
    <mergeCell ref="D270:E270"/>
    <mergeCell ref="I270:J270"/>
    <mergeCell ref="B271:C271"/>
    <mergeCell ref="D271:E271"/>
    <mergeCell ref="I271:J271"/>
    <mergeCell ref="B272:C272"/>
    <mergeCell ref="D272:E272"/>
    <mergeCell ref="I272:J272"/>
    <mergeCell ref="B273:C273"/>
    <mergeCell ref="D273:E273"/>
    <mergeCell ref="I273:J273"/>
    <mergeCell ref="F268:F269"/>
    <mergeCell ref="L268:L269"/>
    <mergeCell ref="B268:C269"/>
    <mergeCell ref="D268:E269"/>
    <mergeCell ref="B259:C259"/>
    <mergeCell ref="D259:E259"/>
    <mergeCell ref="I259:J259"/>
    <mergeCell ref="B260:C260"/>
    <mergeCell ref="D260:E260"/>
    <mergeCell ref="I260:J260"/>
    <mergeCell ref="B261:C261"/>
    <mergeCell ref="D261:E261"/>
    <mergeCell ref="I261:J261"/>
    <mergeCell ref="B262:C262"/>
    <mergeCell ref="D262:E262"/>
    <mergeCell ref="I262:J262"/>
    <mergeCell ref="B263:C263"/>
    <mergeCell ref="D263:E263"/>
    <mergeCell ref="I263:J263"/>
    <mergeCell ref="A264:D264"/>
    <mergeCell ref="E264:H264"/>
    <mergeCell ref="I264:L264"/>
    <mergeCell ref="B253:C253"/>
    <mergeCell ref="D253:E253"/>
    <mergeCell ref="I253:J253"/>
    <mergeCell ref="B254:C254"/>
    <mergeCell ref="D254:E254"/>
    <mergeCell ref="I254:J254"/>
    <mergeCell ref="B255:C255"/>
    <mergeCell ref="D255:E255"/>
    <mergeCell ref="I255:J255"/>
    <mergeCell ref="B256:C256"/>
    <mergeCell ref="D256:E256"/>
    <mergeCell ref="I256:J256"/>
    <mergeCell ref="B257:C257"/>
    <mergeCell ref="D257:E257"/>
    <mergeCell ref="I257:J257"/>
    <mergeCell ref="B258:C258"/>
    <mergeCell ref="D258:E258"/>
    <mergeCell ref="I258:J258"/>
    <mergeCell ref="B247:C247"/>
    <mergeCell ref="D247:E247"/>
    <mergeCell ref="I247:J247"/>
    <mergeCell ref="B248:C248"/>
    <mergeCell ref="D248:E248"/>
    <mergeCell ref="I248:J248"/>
    <mergeCell ref="B249:C249"/>
    <mergeCell ref="D249:E249"/>
    <mergeCell ref="I249:J249"/>
    <mergeCell ref="B250:C250"/>
    <mergeCell ref="D250:E250"/>
    <mergeCell ref="I250:J250"/>
    <mergeCell ref="B251:C251"/>
    <mergeCell ref="D251:E251"/>
    <mergeCell ref="I251:J251"/>
    <mergeCell ref="B252:C252"/>
    <mergeCell ref="D252:E252"/>
    <mergeCell ref="I252:J252"/>
    <mergeCell ref="A240:B240"/>
    <mergeCell ref="C240:L240"/>
    <mergeCell ref="G241:H241"/>
    <mergeCell ref="I241:K241"/>
    <mergeCell ref="I242:J242"/>
    <mergeCell ref="B243:C243"/>
    <mergeCell ref="D243:E243"/>
    <mergeCell ref="I243:J243"/>
    <mergeCell ref="B244:C244"/>
    <mergeCell ref="D244:E244"/>
    <mergeCell ref="I244:J244"/>
    <mergeCell ref="B245:C245"/>
    <mergeCell ref="D245:E245"/>
    <mergeCell ref="I245:J245"/>
    <mergeCell ref="B246:C246"/>
    <mergeCell ref="D246:E246"/>
    <mergeCell ref="I246:J246"/>
    <mergeCell ref="F241:F242"/>
    <mergeCell ref="L241:L242"/>
    <mergeCell ref="B241:C242"/>
    <mergeCell ref="D241:E242"/>
    <mergeCell ref="B233:C233"/>
    <mergeCell ref="D233:E233"/>
    <mergeCell ref="I233:J233"/>
    <mergeCell ref="B234:C234"/>
    <mergeCell ref="D234:E234"/>
    <mergeCell ref="I234:J234"/>
    <mergeCell ref="B235:C235"/>
    <mergeCell ref="D235:E235"/>
    <mergeCell ref="I235:J235"/>
    <mergeCell ref="B236:C236"/>
    <mergeCell ref="D236:E236"/>
    <mergeCell ref="I236:J236"/>
    <mergeCell ref="A237:D237"/>
    <mergeCell ref="E237:H237"/>
    <mergeCell ref="I237:L237"/>
    <mergeCell ref="A238:L238"/>
    <mergeCell ref="A239:L239"/>
    <mergeCell ref="B227:C227"/>
    <mergeCell ref="D227:E227"/>
    <mergeCell ref="I227:J227"/>
    <mergeCell ref="B228:C228"/>
    <mergeCell ref="D228:E228"/>
    <mergeCell ref="I228:J228"/>
    <mergeCell ref="B229:C229"/>
    <mergeCell ref="D229:E229"/>
    <mergeCell ref="I229:J229"/>
    <mergeCell ref="B230:C230"/>
    <mergeCell ref="D230:E230"/>
    <mergeCell ref="I230:J230"/>
    <mergeCell ref="B231:C231"/>
    <mergeCell ref="D231:E231"/>
    <mergeCell ref="I231:J231"/>
    <mergeCell ref="B232:C232"/>
    <mergeCell ref="D232:E232"/>
    <mergeCell ref="I232:J232"/>
    <mergeCell ref="B218:C218"/>
    <mergeCell ref="D218:E218"/>
    <mergeCell ref="I218:J218"/>
    <mergeCell ref="A219:D219"/>
    <mergeCell ref="E219:H219"/>
    <mergeCell ref="I219:L219"/>
    <mergeCell ref="A220:L220"/>
    <mergeCell ref="A221:L221"/>
    <mergeCell ref="A222:B222"/>
    <mergeCell ref="C222:L222"/>
    <mergeCell ref="G223:H223"/>
    <mergeCell ref="I223:K223"/>
    <mergeCell ref="I224:J224"/>
    <mergeCell ref="B225:C225"/>
    <mergeCell ref="D225:E225"/>
    <mergeCell ref="I225:J225"/>
    <mergeCell ref="B226:C226"/>
    <mergeCell ref="D226:E226"/>
    <mergeCell ref="I226:J226"/>
    <mergeCell ref="F223:F224"/>
    <mergeCell ref="L223:L224"/>
    <mergeCell ref="B223:C224"/>
    <mergeCell ref="D223:E224"/>
    <mergeCell ref="B212:C212"/>
    <mergeCell ref="D212:E212"/>
    <mergeCell ref="I212:J212"/>
    <mergeCell ref="B213:C213"/>
    <mergeCell ref="D213:E213"/>
    <mergeCell ref="I213:J213"/>
    <mergeCell ref="B214:C214"/>
    <mergeCell ref="D214:E214"/>
    <mergeCell ref="I214:J214"/>
    <mergeCell ref="B215:C215"/>
    <mergeCell ref="D215:E215"/>
    <mergeCell ref="I215:J215"/>
    <mergeCell ref="B216:C216"/>
    <mergeCell ref="D216:E216"/>
    <mergeCell ref="I216:J216"/>
    <mergeCell ref="B217:C217"/>
    <mergeCell ref="D217:E217"/>
    <mergeCell ref="I217:J217"/>
    <mergeCell ref="B206:C206"/>
    <mergeCell ref="D206:E206"/>
    <mergeCell ref="I206:J206"/>
    <mergeCell ref="B207:C207"/>
    <mergeCell ref="D207:E207"/>
    <mergeCell ref="I207:J207"/>
    <mergeCell ref="B208:C208"/>
    <mergeCell ref="D208:E208"/>
    <mergeCell ref="I208:J208"/>
    <mergeCell ref="B209:C209"/>
    <mergeCell ref="D209:E209"/>
    <mergeCell ref="I209:J209"/>
    <mergeCell ref="B210:C210"/>
    <mergeCell ref="D210:E210"/>
    <mergeCell ref="I210:J210"/>
    <mergeCell ref="B211:C211"/>
    <mergeCell ref="D211:E211"/>
    <mergeCell ref="I211:J211"/>
    <mergeCell ref="A197:L197"/>
    <mergeCell ref="A198:L198"/>
    <mergeCell ref="A199:B199"/>
    <mergeCell ref="C199:L199"/>
    <mergeCell ref="G200:H200"/>
    <mergeCell ref="I200:K200"/>
    <mergeCell ref="I201:J201"/>
    <mergeCell ref="B202:C202"/>
    <mergeCell ref="D202:E202"/>
    <mergeCell ref="I202:J202"/>
    <mergeCell ref="B203:C203"/>
    <mergeCell ref="D203:E203"/>
    <mergeCell ref="I203:J203"/>
    <mergeCell ref="B204:C204"/>
    <mergeCell ref="D204:E204"/>
    <mergeCell ref="I204:J204"/>
    <mergeCell ref="B205:C205"/>
    <mergeCell ref="D205:E205"/>
    <mergeCell ref="I205:J205"/>
    <mergeCell ref="F200:F201"/>
    <mergeCell ref="L200:L201"/>
    <mergeCell ref="B200:C201"/>
    <mergeCell ref="D200:E201"/>
    <mergeCell ref="B191:C191"/>
    <mergeCell ref="D191:E191"/>
    <mergeCell ref="I191:J191"/>
    <mergeCell ref="B192:C192"/>
    <mergeCell ref="D192:E192"/>
    <mergeCell ref="I192:J192"/>
    <mergeCell ref="B193:C193"/>
    <mergeCell ref="D193:E193"/>
    <mergeCell ref="I193:J193"/>
    <mergeCell ref="B194:C194"/>
    <mergeCell ref="D194:E194"/>
    <mergeCell ref="I194:J194"/>
    <mergeCell ref="B195:C195"/>
    <mergeCell ref="D195:E195"/>
    <mergeCell ref="I195:J195"/>
    <mergeCell ref="A196:D196"/>
    <mergeCell ref="E196:H196"/>
    <mergeCell ref="I196:L196"/>
    <mergeCell ref="B185:C185"/>
    <mergeCell ref="D185:E185"/>
    <mergeCell ref="I185:J185"/>
    <mergeCell ref="B186:C186"/>
    <mergeCell ref="D186:E186"/>
    <mergeCell ref="I186:J186"/>
    <mergeCell ref="B187:C187"/>
    <mergeCell ref="D187:E187"/>
    <mergeCell ref="I187:J187"/>
    <mergeCell ref="B188:C188"/>
    <mergeCell ref="D188:E188"/>
    <mergeCell ref="I188:J188"/>
    <mergeCell ref="B189:C189"/>
    <mergeCell ref="D189:E189"/>
    <mergeCell ref="I189:J189"/>
    <mergeCell ref="B190:C190"/>
    <mergeCell ref="D190:E190"/>
    <mergeCell ref="I190:J190"/>
    <mergeCell ref="A178:B178"/>
    <mergeCell ref="C178:L178"/>
    <mergeCell ref="G179:H179"/>
    <mergeCell ref="I179:K179"/>
    <mergeCell ref="I180:J180"/>
    <mergeCell ref="B181:C181"/>
    <mergeCell ref="D181:E181"/>
    <mergeCell ref="I181:J181"/>
    <mergeCell ref="B182:C182"/>
    <mergeCell ref="D182:E182"/>
    <mergeCell ref="I182:J182"/>
    <mergeCell ref="B183:C183"/>
    <mergeCell ref="D183:E183"/>
    <mergeCell ref="I183:J183"/>
    <mergeCell ref="B184:C184"/>
    <mergeCell ref="D184:E184"/>
    <mergeCell ref="I184:J184"/>
    <mergeCell ref="F179:F180"/>
    <mergeCell ref="L179:L180"/>
    <mergeCell ref="B179:C180"/>
    <mergeCell ref="D179:E180"/>
    <mergeCell ref="B171:C171"/>
    <mergeCell ref="D171:E171"/>
    <mergeCell ref="I171:J171"/>
    <mergeCell ref="B172:C172"/>
    <mergeCell ref="D172:E172"/>
    <mergeCell ref="I172:J172"/>
    <mergeCell ref="B173:C173"/>
    <mergeCell ref="D173:E173"/>
    <mergeCell ref="I173:J173"/>
    <mergeCell ref="B174:C174"/>
    <mergeCell ref="D174:E174"/>
    <mergeCell ref="I174:J174"/>
    <mergeCell ref="A175:D175"/>
    <mergeCell ref="E175:H175"/>
    <mergeCell ref="I175:L175"/>
    <mergeCell ref="A176:L176"/>
    <mergeCell ref="A177:L177"/>
    <mergeCell ref="B165:C165"/>
    <mergeCell ref="D165:E165"/>
    <mergeCell ref="I165:J165"/>
    <mergeCell ref="B166:C166"/>
    <mergeCell ref="D166:E166"/>
    <mergeCell ref="I166:J166"/>
    <mergeCell ref="B167:C167"/>
    <mergeCell ref="D167:E167"/>
    <mergeCell ref="I167:J167"/>
    <mergeCell ref="B168:C168"/>
    <mergeCell ref="D168:E168"/>
    <mergeCell ref="I168:J168"/>
    <mergeCell ref="B169:C169"/>
    <mergeCell ref="D169:E169"/>
    <mergeCell ref="I169:J169"/>
    <mergeCell ref="B170:C170"/>
    <mergeCell ref="D170:E170"/>
    <mergeCell ref="I170:J170"/>
    <mergeCell ref="B159:C159"/>
    <mergeCell ref="D159:E159"/>
    <mergeCell ref="I159:J159"/>
    <mergeCell ref="B160:C160"/>
    <mergeCell ref="D160:E160"/>
    <mergeCell ref="I160:J160"/>
    <mergeCell ref="B161:C161"/>
    <mergeCell ref="D161:E161"/>
    <mergeCell ref="I161:J161"/>
    <mergeCell ref="B162:C162"/>
    <mergeCell ref="D162:E162"/>
    <mergeCell ref="I162:J162"/>
    <mergeCell ref="B163:C163"/>
    <mergeCell ref="D163:E163"/>
    <mergeCell ref="I163:J163"/>
    <mergeCell ref="B164:C164"/>
    <mergeCell ref="D164:E164"/>
    <mergeCell ref="I164:J164"/>
    <mergeCell ref="B153:C153"/>
    <mergeCell ref="D153:E153"/>
    <mergeCell ref="I153:J153"/>
    <mergeCell ref="B154:C154"/>
    <mergeCell ref="D154:E154"/>
    <mergeCell ref="I154:J154"/>
    <mergeCell ref="B155:C155"/>
    <mergeCell ref="D155:E155"/>
    <mergeCell ref="I155:J155"/>
    <mergeCell ref="B156:C156"/>
    <mergeCell ref="D156:E156"/>
    <mergeCell ref="I156:J156"/>
    <mergeCell ref="B157:C157"/>
    <mergeCell ref="D157:E157"/>
    <mergeCell ref="I157:J157"/>
    <mergeCell ref="B158:C158"/>
    <mergeCell ref="D158:E158"/>
    <mergeCell ref="I158:J158"/>
    <mergeCell ref="B144:C144"/>
    <mergeCell ref="D144:E144"/>
    <mergeCell ref="I144:J144"/>
    <mergeCell ref="B145:C145"/>
    <mergeCell ref="D145:E145"/>
    <mergeCell ref="I145:J145"/>
    <mergeCell ref="A146:D146"/>
    <mergeCell ref="E146:H146"/>
    <mergeCell ref="I146:L146"/>
    <mergeCell ref="A147:L147"/>
    <mergeCell ref="A148:L148"/>
    <mergeCell ref="A149:B149"/>
    <mergeCell ref="C149:L149"/>
    <mergeCell ref="G150:H150"/>
    <mergeCell ref="I150:K150"/>
    <mergeCell ref="I151:J151"/>
    <mergeCell ref="B152:C152"/>
    <mergeCell ref="D152:E152"/>
    <mergeCell ref="I152:J152"/>
    <mergeCell ref="F150:F151"/>
    <mergeCell ref="L150:L151"/>
    <mergeCell ref="B150:C151"/>
    <mergeCell ref="D150:E151"/>
    <mergeCell ref="B138:C138"/>
    <mergeCell ref="D138:E138"/>
    <mergeCell ref="I138:J138"/>
    <mergeCell ref="B139:C139"/>
    <mergeCell ref="D139:E139"/>
    <mergeCell ref="I139:J139"/>
    <mergeCell ref="B140:C140"/>
    <mergeCell ref="D140:E140"/>
    <mergeCell ref="I140:J140"/>
    <mergeCell ref="B141:C141"/>
    <mergeCell ref="D141:E141"/>
    <mergeCell ref="I141:J141"/>
    <mergeCell ref="B142:C142"/>
    <mergeCell ref="D142:E142"/>
    <mergeCell ref="I142:J142"/>
    <mergeCell ref="B143:C143"/>
    <mergeCell ref="D143:E143"/>
    <mergeCell ref="I143:J143"/>
    <mergeCell ref="B132:C132"/>
    <mergeCell ref="D132:E132"/>
    <mergeCell ref="I132:J132"/>
    <mergeCell ref="B133:C133"/>
    <mergeCell ref="D133:E133"/>
    <mergeCell ref="I133:J133"/>
    <mergeCell ref="B134:C134"/>
    <mergeCell ref="D134:E134"/>
    <mergeCell ref="I134:J134"/>
    <mergeCell ref="B135:C135"/>
    <mergeCell ref="D135:E135"/>
    <mergeCell ref="I135:J135"/>
    <mergeCell ref="B136:C136"/>
    <mergeCell ref="D136:E136"/>
    <mergeCell ref="I136:J136"/>
    <mergeCell ref="B137:C137"/>
    <mergeCell ref="D137:E137"/>
    <mergeCell ref="I137:J137"/>
    <mergeCell ref="B126:C126"/>
    <mergeCell ref="D126:E126"/>
    <mergeCell ref="I126:J126"/>
    <mergeCell ref="B127:C127"/>
    <mergeCell ref="D127:E127"/>
    <mergeCell ref="I127:J127"/>
    <mergeCell ref="B128:C128"/>
    <mergeCell ref="D128:E128"/>
    <mergeCell ref="I128:J128"/>
    <mergeCell ref="B129:C129"/>
    <mergeCell ref="D129:E129"/>
    <mergeCell ref="I129:J129"/>
    <mergeCell ref="B130:C130"/>
    <mergeCell ref="D130:E130"/>
    <mergeCell ref="I130:J130"/>
    <mergeCell ref="B131:C131"/>
    <mergeCell ref="D131:E131"/>
    <mergeCell ref="I131:J131"/>
    <mergeCell ref="B117:C117"/>
    <mergeCell ref="D117:E117"/>
    <mergeCell ref="I117:J117"/>
    <mergeCell ref="A118:D118"/>
    <mergeCell ref="E118:H118"/>
    <mergeCell ref="I118:L118"/>
    <mergeCell ref="A119:L119"/>
    <mergeCell ref="A120:L120"/>
    <mergeCell ref="A121:B121"/>
    <mergeCell ref="C121:L121"/>
    <mergeCell ref="G122:H122"/>
    <mergeCell ref="I122:K122"/>
    <mergeCell ref="I123:J123"/>
    <mergeCell ref="B124:C124"/>
    <mergeCell ref="D124:E124"/>
    <mergeCell ref="I124:J124"/>
    <mergeCell ref="B125:C125"/>
    <mergeCell ref="D125:E125"/>
    <mergeCell ref="I125:J125"/>
    <mergeCell ref="F122:F123"/>
    <mergeCell ref="L122:L123"/>
    <mergeCell ref="B122:C123"/>
    <mergeCell ref="D122:E123"/>
    <mergeCell ref="B111:C111"/>
    <mergeCell ref="D111:E111"/>
    <mergeCell ref="I111:J111"/>
    <mergeCell ref="B112:C112"/>
    <mergeCell ref="D112:E112"/>
    <mergeCell ref="I112:J112"/>
    <mergeCell ref="B113:C113"/>
    <mergeCell ref="D113:E113"/>
    <mergeCell ref="I113:J113"/>
    <mergeCell ref="B114:C114"/>
    <mergeCell ref="D114:E114"/>
    <mergeCell ref="I114:J114"/>
    <mergeCell ref="B115:C115"/>
    <mergeCell ref="D115:E115"/>
    <mergeCell ref="I115:J115"/>
    <mergeCell ref="B116:C116"/>
    <mergeCell ref="D116:E116"/>
    <mergeCell ref="I116:J116"/>
    <mergeCell ref="B105:C105"/>
    <mergeCell ref="D105:E105"/>
    <mergeCell ref="I105:J105"/>
    <mergeCell ref="B106:C106"/>
    <mergeCell ref="D106:E106"/>
    <mergeCell ref="I106:J106"/>
    <mergeCell ref="B107:C107"/>
    <mergeCell ref="D107:E107"/>
    <mergeCell ref="I107:J107"/>
    <mergeCell ref="B108:C108"/>
    <mergeCell ref="D108:E108"/>
    <mergeCell ref="I108:J108"/>
    <mergeCell ref="B109:C109"/>
    <mergeCell ref="D109:E109"/>
    <mergeCell ref="I109:J109"/>
    <mergeCell ref="B110:C110"/>
    <mergeCell ref="D110:E110"/>
    <mergeCell ref="I110:J110"/>
    <mergeCell ref="A96:D96"/>
    <mergeCell ref="E96:H96"/>
    <mergeCell ref="I96:L96"/>
    <mergeCell ref="A97:L97"/>
    <mergeCell ref="A98:L98"/>
    <mergeCell ref="A99:B99"/>
    <mergeCell ref="C99:L99"/>
    <mergeCell ref="G100:H100"/>
    <mergeCell ref="I100:K100"/>
    <mergeCell ref="I101:J101"/>
    <mergeCell ref="B102:C102"/>
    <mergeCell ref="D102:E102"/>
    <mergeCell ref="I102:J102"/>
    <mergeCell ref="B103:C103"/>
    <mergeCell ref="D103:E103"/>
    <mergeCell ref="I103:J103"/>
    <mergeCell ref="B104:C104"/>
    <mergeCell ref="D104:E104"/>
    <mergeCell ref="I104:J104"/>
    <mergeCell ref="F100:F101"/>
    <mergeCell ref="L100:L101"/>
    <mergeCell ref="B100:C101"/>
    <mergeCell ref="D100:E101"/>
    <mergeCell ref="B90:C90"/>
    <mergeCell ref="D90:E90"/>
    <mergeCell ref="I90:J90"/>
    <mergeCell ref="B91:C91"/>
    <mergeCell ref="D91:E91"/>
    <mergeCell ref="I91:J91"/>
    <mergeCell ref="B92:C92"/>
    <mergeCell ref="D92:E92"/>
    <mergeCell ref="I92:J92"/>
    <mergeCell ref="B93:C93"/>
    <mergeCell ref="D93:E93"/>
    <mergeCell ref="I93:J93"/>
    <mergeCell ref="B94:C94"/>
    <mergeCell ref="D94:E94"/>
    <mergeCell ref="I94:J94"/>
    <mergeCell ref="B95:C95"/>
    <mergeCell ref="D95:E95"/>
    <mergeCell ref="I95:J95"/>
    <mergeCell ref="B84:C84"/>
    <mergeCell ref="D84:E84"/>
    <mergeCell ref="I84:J84"/>
    <mergeCell ref="B85:C85"/>
    <mergeCell ref="D85:E85"/>
    <mergeCell ref="I85:J85"/>
    <mergeCell ref="B86:C86"/>
    <mergeCell ref="D86:E86"/>
    <mergeCell ref="I86:J86"/>
    <mergeCell ref="B87:C87"/>
    <mergeCell ref="D87:E87"/>
    <mergeCell ref="I87:J87"/>
    <mergeCell ref="B88:C88"/>
    <mergeCell ref="D88:E88"/>
    <mergeCell ref="I88:J88"/>
    <mergeCell ref="B89:C89"/>
    <mergeCell ref="D89:E89"/>
    <mergeCell ref="I89:J89"/>
    <mergeCell ref="I77:J77"/>
    <mergeCell ref="B78:C78"/>
    <mergeCell ref="D78:E78"/>
    <mergeCell ref="I78:J78"/>
    <mergeCell ref="B79:C79"/>
    <mergeCell ref="D79:E79"/>
    <mergeCell ref="I79:J79"/>
    <mergeCell ref="B80:C80"/>
    <mergeCell ref="D80:E80"/>
    <mergeCell ref="I80:J80"/>
    <mergeCell ref="B81:C81"/>
    <mergeCell ref="D81:E81"/>
    <mergeCell ref="I81:J81"/>
    <mergeCell ref="B82:C82"/>
    <mergeCell ref="D82:E82"/>
    <mergeCell ref="I82:J82"/>
    <mergeCell ref="B83:C83"/>
    <mergeCell ref="D83:E83"/>
    <mergeCell ref="I83:J83"/>
    <mergeCell ref="F76:F77"/>
    <mergeCell ref="B76:C77"/>
    <mergeCell ref="D76:E77"/>
    <mergeCell ref="B69:C69"/>
    <mergeCell ref="D69:E69"/>
    <mergeCell ref="I69:J69"/>
    <mergeCell ref="B70:C70"/>
    <mergeCell ref="D70:E70"/>
    <mergeCell ref="I70:J70"/>
    <mergeCell ref="B71:C71"/>
    <mergeCell ref="D71:E71"/>
    <mergeCell ref="I71:J71"/>
    <mergeCell ref="A72:D72"/>
    <mergeCell ref="E72:H72"/>
    <mergeCell ref="I72:L72"/>
    <mergeCell ref="A73:L73"/>
    <mergeCell ref="A74:L74"/>
    <mergeCell ref="A75:B75"/>
    <mergeCell ref="C75:L75"/>
    <mergeCell ref="G76:H76"/>
    <mergeCell ref="I76:K76"/>
    <mergeCell ref="L76:L77"/>
    <mergeCell ref="B63:C63"/>
    <mergeCell ref="D63:E63"/>
    <mergeCell ref="I63:J63"/>
    <mergeCell ref="B64:C64"/>
    <mergeCell ref="D64:E64"/>
    <mergeCell ref="I64:J64"/>
    <mergeCell ref="B65:C65"/>
    <mergeCell ref="D65:E65"/>
    <mergeCell ref="I65:J65"/>
    <mergeCell ref="B66:C66"/>
    <mergeCell ref="D66:E66"/>
    <mergeCell ref="I66:J66"/>
    <mergeCell ref="B67:C67"/>
    <mergeCell ref="D67:E67"/>
    <mergeCell ref="I67:J67"/>
    <mergeCell ref="B68:C68"/>
    <mergeCell ref="D68:E68"/>
    <mergeCell ref="I68:J68"/>
    <mergeCell ref="B57:C57"/>
    <mergeCell ref="D57:E57"/>
    <mergeCell ref="I57:J57"/>
    <mergeCell ref="B58:C58"/>
    <mergeCell ref="D58:E58"/>
    <mergeCell ref="I58:J58"/>
    <mergeCell ref="B59:C59"/>
    <mergeCell ref="D59:E59"/>
    <mergeCell ref="I59:J59"/>
    <mergeCell ref="B60:C60"/>
    <mergeCell ref="D60:E60"/>
    <mergeCell ref="I60:J60"/>
    <mergeCell ref="B61:C61"/>
    <mergeCell ref="D61:E61"/>
    <mergeCell ref="I61:J61"/>
    <mergeCell ref="B62:C62"/>
    <mergeCell ref="D62:E62"/>
    <mergeCell ref="I62:J62"/>
    <mergeCell ref="A50:B50"/>
    <mergeCell ref="C50:L50"/>
    <mergeCell ref="G51:H51"/>
    <mergeCell ref="I51:K51"/>
    <mergeCell ref="I52:J52"/>
    <mergeCell ref="B53:C53"/>
    <mergeCell ref="D53:E53"/>
    <mergeCell ref="I53:J53"/>
    <mergeCell ref="B54:C54"/>
    <mergeCell ref="D54:E54"/>
    <mergeCell ref="I54:J54"/>
    <mergeCell ref="B55:C55"/>
    <mergeCell ref="D55:E55"/>
    <mergeCell ref="I55:J55"/>
    <mergeCell ref="B56:C56"/>
    <mergeCell ref="D56:E56"/>
    <mergeCell ref="I56:J56"/>
    <mergeCell ref="L51:L52"/>
    <mergeCell ref="B51:C52"/>
    <mergeCell ref="D51:E52"/>
    <mergeCell ref="B43:C43"/>
    <mergeCell ref="D43:E43"/>
    <mergeCell ref="I43:J43"/>
    <mergeCell ref="B44:C44"/>
    <mergeCell ref="D44:E44"/>
    <mergeCell ref="I44:J44"/>
    <mergeCell ref="B45:C45"/>
    <mergeCell ref="D45:E45"/>
    <mergeCell ref="I45:J45"/>
    <mergeCell ref="B46:C46"/>
    <mergeCell ref="D46:E46"/>
    <mergeCell ref="I46:J46"/>
    <mergeCell ref="A47:D47"/>
    <mergeCell ref="E47:H47"/>
    <mergeCell ref="I47:L47"/>
    <mergeCell ref="A48:L48"/>
    <mergeCell ref="A49:L49"/>
    <mergeCell ref="B37:C37"/>
    <mergeCell ref="D37:E37"/>
    <mergeCell ref="I37:J37"/>
    <mergeCell ref="B38:C38"/>
    <mergeCell ref="D38:E38"/>
    <mergeCell ref="I38:J38"/>
    <mergeCell ref="B39:C39"/>
    <mergeCell ref="D39:E39"/>
    <mergeCell ref="I39:J39"/>
    <mergeCell ref="B40:C40"/>
    <mergeCell ref="D40:E40"/>
    <mergeCell ref="I40:J40"/>
    <mergeCell ref="B41:C41"/>
    <mergeCell ref="D41:E41"/>
    <mergeCell ref="I41:J41"/>
    <mergeCell ref="B42:C42"/>
    <mergeCell ref="D42:E42"/>
    <mergeCell ref="I42:J42"/>
    <mergeCell ref="B31:C31"/>
    <mergeCell ref="D31:E31"/>
    <mergeCell ref="I31:J31"/>
    <mergeCell ref="B32:C32"/>
    <mergeCell ref="D32:E32"/>
    <mergeCell ref="I32:J32"/>
    <mergeCell ref="B33:C33"/>
    <mergeCell ref="D33:E33"/>
    <mergeCell ref="I33:J33"/>
    <mergeCell ref="B34:C34"/>
    <mergeCell ref="D34:E34"/>
    <mergeCell ref="I34:J34"/>
    <mergeCell ref="B35:C35"/>
    <mergeCell ref="D35:E35"/>
    <mergeCell ref="I35:J35"/>
    <mergeCell ref="B36:C36"/>
    <mergeCell ref="D36:E36"/>
    <mergeCell ref="I36:J36"/>
    <mergeCell ref="B22:C22"/>
    <mergeCell ref="D22:E22"/>
    <mergeCell ref="I22:J22"/>
    <mergeCell ref="A23:D23"/>
    <mergeCell ref="E23:H23"/>
    <mergeCell ref="I23:L23"/>
    <mergeCell ref="A24:L24"/>
    <mergeCell ref="A25:L25"/>
    <mergeCell ref="A26:B26"/>
    <mergeCell ref="C26:L26"/>
    <mergeCell ref="G27:H27"/>
    <mergeCell ref="I27:K27"/>
    <mergeCell ref="I28:J28"/>
    <mergeCell ref="B29:C29"/>
    <mergeCell ref="D29:E29"/>
    <mergeCell ref="I29:J29"/>
    <mergeCell ref="B30:C30"/>
    <mergeCell ref="D30:E30"/>
    <mergeCell ref="I30:J30"/>
    <mergeCell ref="L27:L28"/>
    <mergeCell ref="B27:C28"/>
    <mergeCell ref="D27:E28"/>
    <mergeCell ref="B16:C16"/>
    <mergeCell ref="D16:E16"/>
    <mergeCell ref="I16:J16"/>
    <mergeCell ref="B17:C17"/>
    <mergeCell ref="D17:E17"/>
    <mergeCell ref="I17:J17"/>
    <mergeCell ref="B18:C18"/>
    <mergeCell ref="D18:E18"/>
    <mergeCell ref="I18:J18"/>
    <mergeCell ref="B19:C19"/>
    <mergeCell ref="D19:E19"/>
    <mergeCell ref="I19:J19"/>
    <mergeCell ref="B20:C20"/>
    <mergeCell ref="D20:E20"/>
    <mergeCell ref="I20:J20"/>
    <mergeCell ref="B21:C21"/>
    <mergeCell ref="D21:E21"/>
    <mergeCell ref="I21:J21"/>
    <mergeCell ref="B10:C10"/>
    <mergeCell ref="D10:E10"/>
    <mergeCell ref="I10:J10"/>
    <mergeCell ref="B11:C11"/>
    <mergeCell ref="D11:E11"/>
    <mergeCell ref="I11:J11"/>
    <mergeCell ref="B12:C12"/>
    <mergeCell ref="D12:E12"/>
    <mergeCell ref="I12:J12"/>
    <mergeCell ref="B13:C13"/>
    <mergeCell ref="D13:E13"/>
    <mergeCell ref="I13:J13"/>
    <mergeCell ref="B14:C14"/>
    <mergeCell ref="D14:E14"/>
    <mergeCell ref="I14:J14"/>
    <mergeCell ref="B15:C15"/>
    <mergeCell ref="D15:E15"/>
    <mergeCell ref="I15:J15"/>
    <mergeCell ref="A1:L1"/>
    <mergeCell ref="A2:L2"/>
    <mergeCell ref="A3:B3"/>
    <mergeCell ref="C3:L3"/>
    <mergeCell ref="G4:H4"/>
    <mergeCell ref="I4:K4"/>
    <mergeCell ref="I5:J5"/>
    <mergeCell ref="B6:C6"/>
    <mergeCell ref="D6:E6"/>
    <mergeCell ref="I6:J6"/>
    <mergeCell ref="B7:C7"/>
    <mergeCell ref="D7:E7"/>
    <mergeCell ref="I7:J7"/>
    <mergeCell ref="B8:C8"/>
    <mergeCell ref="D8:E8"/>
    <mergeCell ref="I8:J8"/>
    <mergeCell ref="B9:C9"/>
    <mergeCell ref="D9:E9"/>
    <mergeCell ref="I9:J9"/>
    <mergeCell ref="L4:L5"/>
    <mergeCell ref="B4:C5"/>
    <mergeCell ref="D4:E5"/>
  </mergeCells>
  <phoneticPr fontId="59" type="noConversion"/>
  <pageMargins left="0.98402777777777795" right="0.75" top="1" bottom="1" header="0.5" footer="0.5"/>
  <pageSetup paperSize="9" scale="79" orientation="portrait" r:id="rId1"/>
  <rowBreaks count="16" manualBreakCount="16">
    <brk id="23" max="11" man="1"/>
    <brk id="47" max="11" man="1"/>
    <brk id="72" max="11" man="1"/>
    <brk id="96" max="11" man="1"/>
    <brk id="118" max="11" man="1"/>
    <brk id="146" max="11" man="1"/>
    <brk id="175" max="11" man="1"/>
    <brk id="196" max="11" man="1"/>
    <brk id="219" max="11" man="1"/>
    <brk id="237" max="11" man="1"/>
    <brk id="264" max="11" man="1"/>
    <brk id="293" max="11" man="1"/>
    <brk id="318" max="11" man="1"/>
    <brk id="344" max="11" man="1"/>
    <brk id="369" max="11" man="1"/>
    <brk id="392"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主体工程-临时工程费用表(格式一)"/>
  <dimension ref="A1:H70"/>
  <sheetViews>
    <sheetView view="pageBreakPreview" zoomScaleNormal="100" workbookViewId="0">
      <selection activeCell="C3" sqref="C3:H3"/>
    </sheetView>
  </sheetViews>
  <sheetFormatPr defaultColWidth="9.1796875" defaultRowHeight="12.5"/>
  <cols>
    <col min="1" max="1" width="6.81640625" style="225" customWidth="1"/>
    <col min="2" max="2" width="7.1796875" style="225" customWidth="1"/>
    <col min="3" max="3" width="20.81640625" style="225" customWidth="1"/>
    <col min="4" max="4" width="6.81640625" style="225" customWidth="1"/>
    <col min="5" max="5" width="13.54296875" style="225" customWidth="1"/>
    <col min="6" max="6" width="11.1796875" style="225" customWidth="1"/>
    <col min="7" max="7" width="12.81640625" style="225" customWidth="1"/>
    <col min="8" max="8" width="13" style="225" customWidth="1"/>
    <col min="9" max="9" width="12.453125" style="225"/>
    <col min="10" max="16384" width="9.1796875" style="225"/>
  </cols>
  <sheetData>
    <row r="1" spans="1:8" ht="34.5" customHeight="1">
      <c r="A1" s="267" t="s">
        <v>28</v>
      </c>
      <c r="B1" s="267"/>
      <c r="C1" s="267"/>
      <c r="D1" s="267"/>
      <c r="E1" s="267"/>
      <c r="F1" s="267"/>
      <c r="G1" s="267"/>
      <c r="H1" s="267"/>
    </row>
    <row r="2" spans="1:8" ht="34.5" customHeight="1">
      <c r="A2" s="267" t="s">
        <v>715</v>
      </c>
      <c r="B2" s="267"/>
      <c r="C2" s="267"/>
      <c r="D2" s="267"/>
      <c r="E2" s="267"/>
      <c r="F2" s="267"/>
      <c r="G2" s="267"/>
      <c r="H2" s="267"/>
    </row>
    <row r="3" spans="1:8" ht="26.25" customHeight="1">
      <c r="A3" s="268" t="s">
        <v>30</v>
      </c>
      <c r="B3" s="268"/>
      <c r="C3" s="268" t="s">
        <v>31</v>
      </c>
      <c r="D3" s="268"/>
      <c r="E3" s="268"/>
      <c r="F3" s="268"/>
      <c r="G3" s="268"/>
      <c r="H3" s="268"/>
    </row>
    <row r="4" spans="1:8" ht="25.5" customHeight="1">
      <c r="A4" s="226" t="s">
        <v>2</v>
      </c>
      <c r="B4" s="269" t="s">
        <v>32</v>
      </c>
      <c r="C4" s="269"/>
      <c r="D4" s="226" t="s">
        <v>99</v>
      </c>
      <c r="E4" s="226" t="s">
        <v>100</v>
      </c>
      <c r="F4" s="226" t="s">
        <v>101</v>
      </c>
      <c r="G4" s="226" t="s">
        <v>36</v>
      </c>
      <c r="H4" s="226" t="s">
        <v>5</v>
      </c>
    </row>
    <row r="5" spans="1:8" ht="24" customHeight="1">
      <c r="A5" s="227" t="s">
        <v>28</v>
      </c>
      <c r="B5" s="270" t="s">
        <v>13</v>
      </c>
      <c r="C5" s="270"/>
      <c r="D5" s="229" t="s">
        <v>28</v>
      </c>
      <c r="E5" s="230" t="s">
        <v>28</v>
      </c>
      <c r="F5" s="231" t="s">
        <v>28</v>
      </c>
      <c r="G5" s="232">
        <v>26447306.57</v>
      </c>
      <c r="H5" s="228"/>
    </row>
    <row r="6" spans="1:8" ht="24" customHeight="1">
      <c r="A6" s="227" t="s">
        <v>28</v>
      </c>
      <c r="B6" s="270" t="s">
        <v>68</v>
      </c>
      <c r="C6" s="270"/>
      <c r="D6" s="229" t="s">
        <v>28</v>
      </c>
      <c r="E6" s="230" t="s">
        <v>28</v>
      </c>
      <c r="F6" s="231" t="s">
        <v>28</v>
      </c>
      <c r="G6" s="232">
        <v>2953616.53</v>
      </c>
      <c r="H6" s="228"/>
    </row>
    <row r="7" spans="1:8" ht="24" customHeight="1">
      <c r="A7" s="227" t="s">
        <v>28</v>
      </c>
      <c r="B7" s="270" t="s">
        <v>716</v>
      </c>
      <c r="C7" s="270"/>
      <c r="D7" s="229" t="s">
        <v>28</v>
      </c>
      <c r="E7" s="230" t="s">
        <v>28</v>
      </c>
      <c r="F7" s="231" t="s">
        <v>28</v>
      </c>
      <c r="G7" s="232">
        <v>2724337.88</v>
      </c>
      <c r="H7" s="228"/>
    </row>
    <row r="8" spans="1:8" ht="47.25" customHeight="1">
      <c r="A8" s="227">
        <v>1</v>
      </c>
      <c r="B8" s="270" t="s">
        <v>717</v>
      </c>
      <c r="C8" s="270"/>
      <c r="D8" s="229" t="s">
        <v>104</v>
      </c>
      <c r="E8" s="230">
        <v>784</v>
      </c>
      <c r="F8" s="231">
        <v>18.239999999999998</v>
      </c>
      <c r="G8" s="232">
        <v>14300.16</v>
      </c>
      <c r="H8" s="228"/>
    </row>
    <row r="9" spans="1:8" ht="93" customHeight="1">
      <c r="A9" s="227">
        <v>2</v>
      </c>
      <c r="B9" s="270" t="s">
        <v>718</v>
      </c>
      <c r="C9" s="270"/>
      <c r="D9" s="229" t="s">
        <v>104</v>
      </c>
      <c r="E9" s="230">
        <v>2628</v>
      </c>
      <c r="F9" s="231">
        <v>88.35</v>
      </c>
      <c r="G9" s="232">
        <v>232183.8</v>
      </c>
      <c r="H9" s="228"/>
    </row>
    <row r="10" spans="1:8" ht="47.25" customHeight="1">
      <c r="A10" s="227">
        <v>3</v>
      </c>
      <c r="B10" s="270" t="s">
        <v>719</v>
      </c>
      <c r="C10" s="270"/>
      <c r="D10" s="229" t="s">
        <v>104</v>
      </c>
      <c r="E10" s="230">
        <v>347</v>
      </c>
      <c r="F10" s="231">
        <v>628.91999999999996</v>
      </c>
      <c r="G10" s="232">
        <v>218235.24</v>
      </c>
      <c r="H10" s="228"/>
    </row>
    <row r="11" spans="1:8" ht="47.25" customHeight="1">
      <c r="A11" s="227">
        <v>4</v>
      </c>
      <c r="B11" s="270" t="s">
        <v>720</v>
      </c>
      <c r="C11" s="270"/>
      <c r="D11" s="229" t="s">
        <v>104</v>
      </c>
      <c r="E11" s="230">
        <v>137</v>
      </c>
      <c r="F11" s="231">
        <v>620.78</v>
      </c>
      <c r="G11" s="232">
        <v>85046.86</v>
      </c>
      <c r="H11" s="228"/>
    </row>
    <row r="12" spans="1:8" ht="24" customHeight="1">
      <c r="A12" s="227">
        <v>5</v>
      </c>
      <c r="B12" s="270" t="s">
        <v>721</v>
      </c>
      <c r="C12" s="270"/>
      <c r="D12" s="229" t="s">
        <v>122</v>
      </c>
      <c r="E12" s="230">
        <v>153</v>
      </c>
      <c r="F12" s="231">
        <v>95.01</v>
      </c>
      <c r="G12" s="232">
        <v>14536.53</v>
      </c>
      <c r="H12" s="228"/>
    </row>
    <row r="13" spans="1:8" ht="47.25" customHeight="1">
      <c r="A13" s="227">
        <v>6</v>
      </c>
      <c r="B13" s="270" t="s">
        <v>722</v>
      </c>
      <c r="C13" s="270"/>
      <c r="D13" s="229" t="s">
        <v>104</v>
      </c>
      <c r="E13" s="230">
        <v>411</v>
      </c>
      <c r="F13" s="231">
        <v>616.89</v>
      </c>
      <c r="G13" s="232">
        <v>253541.79</v>
      </c>
      <c r="H13" s="228"/>
    </row>
    <row r="14" spans="1:8" ht="47.25" customHeight="1">
      <c r="A14" s="227">
        <v>7</v>
      </c>
      <c r="B14" s="270" t="s">
        <v>723</v>
      </c>
      <c r="C14" s="270"/>
      <c r="D14" s="229" t="s">
        <v>104</v>
      </c>
      <c r="E14" s="230">
        <v>225</v>
      </c>
      <c r="F14" s="231">
        <v>679.65</v>
      </c>
      <c r="G14" s="232">
        <v>152921.25</v>
      </c>
      <c r="H14" s="228"/>
    </row>
    <row r="15" spans="1:8" ht="24" customHeight="1">
      <c r="A15" s="227">
        <v>8</v>
      </c>
      <c r="B15" s="270" t="s">
        <v>244</v>
      </c>
      <c r="C15" s="270"/>
      <c r="D15" s="229" t="s">
        <v>122</v>
      </c>
      <c r="E15" s="230">
        <v>1362</v>
      </c>
      <c r="F15" s="231">
        <v>72.88</v>
      </c>
      <c r="G15" s="232">
        <v>99262.56</v>
      </c>
      <c r="H15" s="228"/>
    </row>
    <row r="16" spans="1:8" ht="24" customHeight="1">
      <c r="A16" s="227">
        <v>9</v>
      </c>
      <c r="B16" s="270" t="s">
        <v>164</v>
      </c>
      <c r="C16" s="270"/>
      <c r="D16" s="229" t="s">
        <v>124</v>
      </c>
      <c r="E16" s="230">
        <v>78.02</v>
      </c>
      <c r="F16" s="231">
        <v>6876.42</v>
      </c>
      <c r="G16" s="232">
        <v>536498.29</v>
      </c>
      <c r="H16" s="228"/>
    </row>
    <row r="17" spans="1:8" ht="24" customHeight="1">
      <c r="A17" s="227">
        <v>10</v>
      </c>
      <c r="B17" s="270" t="s">
        <v>724</v>
      </c>
      <c r="C17" s="270"/>
      <c r="D17" s="229" t="s">
        <v>166</v>
      </c>
      <c r="E17" s="230">
        <v>100</v>
      </c>
      <c r="F17" s="231">
        <v>2076.77</v>
      </c>
      <c r="G17" s="232">
        <v>207677</v>
      </c>
      <c r="H17" s="228"/>
    </row>
    <row r="18" spans="1:8" ht="24" customHeight="1">
      <c r="A18" s="227">
        <v>11</v>
      </c>
      <c r="B18" s="270" t="s">
        <v>725</v>
      </c>
      <c r="C18" s="270"/>
      <c r="D18" s="229" t="s">
        <v>166</v>
      </c>
      <c r="E18" s="230">
        <v>170</v>
      </c>
      <c r="F18" s="231">
        <v>4936.32</v>
      </c>
      <c r="G18" s="232">
        <v>839174.4</v>
      </c>
      <c r="H18" s="228"/>
    </row>
    <row r="19" spans="1:8" ht="24" customHeight="1">
      <c r="A19" s="227">
        <v>12</v>
      </c>
      <c r="B19" s="270" t="s">
        <v>726</v>
      </c>
      <c r="C19" s="270"/>
      <c r="D19" s="229" t="s">
        <v>124</v>
      </c>
      <c r="E19" s="230">
        <v>8.8699999999999992</v>
      </c>
      <c r="F19" s="231">
        <v>8000</v>
      </c>
      <c r="G19" s="232">
        <v>70960</v>
      </c>
      <c r="H19" s="228"/>
    </row>
    <row r="20" spans="1:8" ht="24" customHeight="1">
      <c r="A20" s="227" t="s">
        <v>28</v>
      </c>
      <c r="B20" s="270" t="s">
        <v>727</v>
      </c>
      <c r="C20" s="270"/>
      <c r="D20" s="229" t="s">
        <v>28</v>
      </c>
      <c r="E20" s="230" t="s">
        <v>28</v>
      </c>
      <c r="F20" s="231" t="s">
        <v>28</v>
      </c>
      <c r="G20" s="232">
        <v>229278.65</v>
      </c>
      <c r="H20" s="228"/>
    </row>
    <row r="21" spans="1:8" ht="24" customHeight="1">
      <c r="A21" s="227">
        <v>1</v>
      </c>
      <c r="B21" s="270" t="s">
        <v>728</v>
      </c>
      <c r="C21" s="270"/>
      <c r="D21" s="229" t="s">
        <v>104</v>
      </c>
      <c r="E21" s="230">
        <v>1265</v>
      </c>
      <c r="F21" s="231">
        <v>8.27</v>
      </c>
      <c r="G21" s="232">
        <v>10461.549999999999</v>
      </c>
      <c r="H21" s="228"/>
    </row>
    <row r="22" spans="1:8" ht="24" customHeight="1">
      <c r="A22" s="227">
        <v>2</v>
      </c>
      <c r="B22" s="270" t="s">
        <v>729</v>
      </c>
      <c r="C22" s="270"/>
      <c r="D22" s="229" t="s">
        <v>104</v>
      </c>
      <c r="E22" s="230">
        <v>125</v>
      </c>
      <c r="F22" s="231">
        <v>5.45</v>
      </c>
      <c r="G22" s="232">
        <v>681.25</v>
      </c>
      <c r="H22" s="228"/>
    </row>
    <row r="23" spans="1:8" ht="24" customHeight="1">
      <c r="A23" s="227">
        <v>3</v>
      </c>
      <c r="B23" s="270" t="s">
        <v>730</v>
      </c>
      <c r="C23" s="270"/>
      <c r="D23" s="229" t="s">
        <v>104</v>
      </c>
      <c r="E23" s="230">
        <v>1520</v>
      </c>
      <c r="F23" s="231">
        <v>8.27</v>
      </c>
      <c r="G23" s="232">
        <v>12570.4</v>
      </c>
      <c r="H23" s="228"/>
    </row>
    <row r="24" spans="1:8" ht="24" customHeight="1">
      <c r="A24" s="271" t="s">
        <v>28</v>
      </c>
      <c r="B24" s="271"/>
      <c r="C24" s="271"/>
      <c r="D24" s="271"/>
      <c r="E24" s="271"/>
      <c r="F24" s="271"/>
      <c r="G24" s="271"/>
      <c r="H24" s="271"/>
    </row>
    <row r="25" spans="1:8" ht="34.5" customHeight="1">
      <c r="A25" s="267" t="s">
        <v>28</v>
      </c>
      <c r="B25" s="267"/>
      <c r="C25" s="267"/>
      <c r="D25" s="267"/>
      <c r="E25" s="267"/>
      <c r="F25" s="267"/>
      <c r="G25" s="267"/>
      <c r="H25" s="267"/>
    </row>
    <row r="26" spans="1:8" ht="34.5" customHeight="1">
      <c r="A26" s="267" t="s">
        <v>715</v>
      </c>
      <c r="B26" s="267"/>
      <c r="C26" s="267"/>
      <c r="D26" s="267"/>
      <c r="E26" s="267"/>
      <c r="F26" s="267"/>
      <c r="G26" s="267"/>
      <c r="H26" s="267"/>
    </row>
    <row r="27" spans="1:8" ht="26.25" customHeight="1">
      <c r="A27" s="268" t="s">
        <v>30</v>
      </c>
      <c r="B27" s="268"/>
      <c r="C27" s="268" t="s">
        <v>31</v>
      </c>
      <c r="D27" s="268"/>
      <c r="E27" s="268"/>
      <c r="F27" s="268"/>
      <c r="G27" s="268"/>
      <c r="H27" s="268"/>
    </row>
    <row r="28" spans="1:8" ht="25.5" customHeight="1">
      <c r="A28" s="226" t="s">
        <v>2</v>
      </c>
      <c r="B28" s="269" t="s">
        <v>32</v>
      </c>
      <c r="C28" s="269"/>
      <c r="D28" s="226" t="s">
        <v>99</v>
      </c>
      <c r="E28" s="226" t="s">
        <v>100</v>
      </c>
      <c r="F28" s="226" t="s">
        <v>101</v>
      </c>
      <c r="G28" s="226" t="s">
        <v>36</v>
      </c>
      <c r="H28" s="226" t="s">
        <v>5</v>
      </c>
    </row>
    <row r="29" spans="1:8" ht="35.25" customHeight="1">
      <c r="A29" s="227">
        <v>4</v>
      </c>
      <c r="B29" s="270" t="s">
        <v>731</v>
      </c>
      <c r="C29" s="270"/>
      <c r="D29" s="229" t="s">
        <v>104</v>
      </c>
      <c r="E29" s="230">
        <v>3100</v>
      </c>
      <c r="F29" s="231">
        <v>19.88</v>
      </c>
      <c r="G29" s="232">
        <v>61628</v>
      </c>
      <c r="H29" s="228"/>
    </row>
    <row r="30" spans="1:8" ht="24" customHeight="1">
      <c r="A30" s="227">
        <v>5</v>
      </c>
      <c r="B30" s="270" t="s">
        <v>732</v>
      </c>
      <c r="C30" s="270"/>
      <c r="D30" s="229" t="s">
        <v>104</v>
      </c>
      <c r="E30" s="230">
        <v>190</v>
      </c>
      <c r="F30" s="231">
        <v>298.54000000000002</v>
      </c>
      <c r="G30" s="232">
        <v>56722.6</v>
      </c>
      <c r="H30" s="228"/>
    </row>
    <row r="31" spans="1:8" ht="24" customHeight="1">
      <c r="A31" s="227">
        <v>6</v>
      </c>
      <c r="B31" s="270" t="s">
        <v>733</v>
      </c>
      <c r="C31" s="270"/>
      <c r="D31" s="229" t="s">
        <v>104</v>
      </c>
      <c r="E31" s="230">
        <v>195</v>
      </c>
      <c r="F31" s="231">
        <v>277.22000000000003</v>
      </c>
      <c r="G31" s="232">
        <v>54057.9</v>
      </c>
      <c r="H31" s="228"/>
    </row>
    <row r="32" spans="1:8" ht="47.25" customHeight="1">
      <c r="A32" s="227">
        <v>7</v>
      </c>
      <c r="B32" s="270" t="s">
        <v>734</v>
      </c>
      <c r="C32" s="270"/>
      <c r="D32" s="229" t="s">
        <v>104</v>
      </c>
      <c r="E32" s="230">
        <v>195</v>
      </c>
      <c r="F32" s="231">
        <v>53.52</v>
      </c>
      <c r="G32" s="232">
        <v>10436.4</v>
      </c>
      <c r="H32" s="228"/>
    </row>
    <row r="33" spans="1:8" ht="24" customHeight="1">
      <c r="A33" s="227">
        <v>8</v>
      </c>
      <c r="B33" s="270" t="s">
        <v>735</v>
      </c>
      <c r="C33" s="270"/>
      <c r="D33" s="229" t="s">
        <v>122</v>
      </c>
      <c r="E33" s="230">
        <v>859</v>
      </c>
      <c r="F33" s="231">
        <v>26.45</v>
      </c>
      <c r="G33" s="232">
        <v>22720.55</v>
      </c>
      <c r="H33" s="228"/>
    </row>
    <row r="34" spans="1:8" ht="24" customHeight="1">
      <c r="A34" s="227" t="s">
        <v>28</v>
      </c>
      <c r="B34" s="270" t="s">
        <v>70</v>
      </c>
      <c r="C34" s="270"/>
      <c r="D34" s="229" t="s">
        <v>28</v>
      </c>
      <c r="E34" s="230" t="s">
        <v>28</v>
      </c>
      <c r="F34" s="231" t="s">
        <v>28</v>
      </c>
      <c r="G34" s="232">
        <v>1644854</v>
      </c>
      <c r="H34" s="228"/>
    </row>
    <row r="35" spans="1:8" ht="24" customHeight="1">
      <c r="A35" s="227" t="s">
        <v>28</v>
      </c>
      <c r="B35" s="270" t="s">
        <v>308</v>
      </c>
      <c r="C35" s="270"/>
      <c r="D35" s="229" t="s">
        <v>28</v>
      </c>
      <c r="E35" s="230" t="s">
        <v>28</v>
      </c>
      <c r="F35" s="231" t="s">
        <v>28</v>
      </c>
      <c r="G35" s="232">
        <v>844854</v>
      </c>
      <c r="H35" s="228"/>
    </row>
    <row r="36" spans="1:8" ht="58.5" customHeight="1">
      <c r="A36" s="227">
        <v>1</v>
      </c>
      <c r="B36" s="270" t="s">
        <v>736</v>
      </c>
      <c r="C36" s="270"/>
      <c r="D36" s="229" t="s">
        <v>122</v>
      </c>
      <c r="E36" s="230">
        <v>10500</v>
      </c>
      <c r="F36" s="231">
        <v>29.78</v>
      </c>
      <c r="G36" s="232">
        <v>312690</v>
      </c>
      <c r="H36" s="228"/>
    </row>
    <row r="37" spans="1:8" ht="24" customHeight="1">
      <c r="A37" s="227">
        <v>2</v>
      </c>
      <c r="B37" s="270" t="s">
        <v>737</v>
      </c>
      <c r="C37" s="270"/>
      <c r="D37" s="229" t="s">
        <v>122</v>
      </c>
      <c r="E37" s="230">
        <v>7700</v>
      </c>
      <c r="F37" s="231">
        <v>21.81</v>
      </c>
      <c r="G37" s="232">
        <v>167937</v>
      </c>
      <c r="H37" s="228"/>
    </row>
    <row r="38" spans="1:8" ht="35.25" customHeight="1">
      <c r="A38" s="227">
        <v>3</v>
      </c>
      <c r="B38" s="270" t="s">
        <v>738</v>
      </c>
      <c r="C38" s="270"/>
      <c r="D38" s="229" t="s">
        <v>122</v>
      </c>
      <c r="E38" s="230">
        <v>1350</v>
      </c>
      <c r="F38" s="231">
        <v>21.81</v>
      </c>
      <c r="G38" s="232">
        <v>29443.5</v>
      </c>
      <c r="H38" s="228"/>
    </row>
    <row r="39" spans="1:8" ht="35.25" customHeight="1">
      <c r="A39" s="227">
        <v>4</v>
      </c>
      <c r="B39" s="270" t="s">
        <v>739</v>
      </c>
      <c r="C39" s="270"/>
      <c r="D39" s="229" t="s">
        <v>122</v>
      </c>
      <c r="E39" s="230">
        <v>7350</v>
      </c>
      <c r="F39" s="231">
        <v>21.81</v>
      </c>
      <c r="G39" s="232">
        <v>160303.5</v>
      </c>
      <c r="H39" s="228"/>
    </row>
    <row r="40" spans="1:8" ht="35.25" customHeight="1">
      <c r="A40" s="227">
        <v>5</v>
      </c>
      <c r="B40" s="270" t="s">
        <v>740</v>
      </c>
      <c r="C40" s="270"/>
      <c r="D40" s="229" t="s">
        <v>122</v>
      </c>
      <c r="E40" s="230">
        <v>8000</v>
      </c>
      <c r="F40" s="231">
        <v>21.81</v>
      </c>
      <c r="G40" s="232">
        <v>174480</v>
      </c>
      <c r="H40" s="228"/>
    </row>
    <row r="41" spans="1:8" ht="24" customHeight="1">
      <c r="A41" s="227" t="s">
        <v>28</v>
      </c>
      <c r="B41" s="270" t="s">
        <v>741</v>
      </c>
      <c r="C41" s="270"/>
      <c r="D41" s="229" t="s">
        <v>28</v>
      </c>
      <c r="E41" s="230" t="s">
        <v>28</v>
      </c>
      <c r="F41" s="231" t="s">
        <v>28</v>
      </c>
      <c r="G41" s="232">
        <v>800000</v>
      </c>
      <c r="H41" s="228"/>
    </row>
    <row r="42" spans="1:8" ht="24" customHeight="1">
      <c r="A42" s="227">
        <v>1</v>
      </c>
      <c r="B42" s="270" t="s">
        <v>742</v>
      </c>
      <c r="C42" s="270"/>
      <c r="D42" s="229" t="s">
        <v>743</v>
      </c>
      <c r="E42" s="230">
        <v>40</v>
      </c>
      <c r="F42" s="231">
        <v>20000</v>
      </c>
      <c r="G42" s="232">
        <v>800000</v>
      </c>
      <c r="H42" s="228"/>
    </row>
    <row r="43" spans="1:8" ht="24" customHeight="1">
      <c r="A43" s="227" t="s">
        <v>28</v>
      </c>
      <c r="B43" s="270" t="s">
        <v>72</v>
      </c>
      <c r="C43" s="270"/>
      <c r="D43" s="229" t="s">
        <v>28</v>
      </c>
      <c r="E43" s="230" t="s">
        <v>28</v>
      </c>
      <c r="F43" s="231" t="s">
        <v>28</v>
      </c>
      <c r="G43" s="232">
        <v>1025000</v>
      </c>
      <c r="H43" s="228"/>
    </row>
    <row r="44" spans="1:8" ht="24" customHeight="1">
      <c r="A44" s="227" t="s">
        <v>28</v>
      </c>
      <c r="B44" s="270" t="s">
        <v>744</v>
      </c>
      <c r="C44" s="270"/>
      <c r="D44" s="229" t="s">
        <v>28</v>
      </c>
      <c r="E44" s="230" t="s">
        <v>28</v>
      </c>
      <c r="F44" s="231" t="s">
        <v>28</v>
      </c>
      <c r="G44" s="232">
        <v>125000</v>
      </c>
      <c r="H44" s="228"/>
    </row>
    <row r="45" spans="1:8" ht="24" customHeight="1">
      <c r="A45" s="227">
        <v>1</v>
      </c>
      <c r="B45" s="270" t="s">
        <v>745</v>
      </c>
      <c r="C45" s="270"/>
      <c r="D45" s="229" t="s">
        <v>122</v>
      </c>
      <c r="E45" s="230">
        <v>500</v>
      </c>
      <c r="F45" s="231">
        <v>250</v>
      </c>
      <c r="G45" s="232">
        <v>125000</v>
      </c>
      <c r="H45" s="228"/>
    </row>
    <row r="46" spans="1:8" ht="24" customHeight="1">
      <c r="A46" s="227" t="s">
        <v>28</v>
      </c>
      <c r="B46" s="270" t="s">
        <v>746</v>
      </c>
      <c r="C46" s="270"/>
      <c r="D46" s="229" t="s">
        <v>28</v>
      </c>
      <c r="E46" s="230" t="s">
        <v>28</v>
      </c>
      <c r="F46" s="231" t="s">
        <v>28</v>
      </c>
      <c r="G46" s="232">
        <v>900000</v>
      </c>
      <c r="H46" s="228"/>
    </row>
    <row r="47" spans="1:8" ht="24" customHeight="1">
      <c r="A47" s="227">
        <v>1</v>
      </c>
      <c r="B47" s="270" t="s">
        <v>747</v>
      </c>
      <c r="C47" s="270"/>
      <c r="D47" s="229" t="s">
        <v>122</v>
      </c>
      <c r="E47" s="230">
        <v>3600</v>
      </c>
      <c r="F47" s="231">
        <v>250</v>
      </c>
      <c r="G47" s="232">
        <v>900000</v>
      </c>
      <c r="H47" s="228"/>
    </row>
    <row r="48" spans="1:8" ht="24" customHeight="1">
      <c r="A48" s="227" t="s">
        <v>28</v>
      </c>
      <c r="B48" s="270" t="s">
        <v>74</v>
      </c>
      <c r="C48" s="270"/>
      <c r="D48" s="229" t="s">
        <v>28</v>
      </c>
      <c r="E48" s="230" t="s">
        <v>28</v>
      </c>
      <c r="F48" s="231" t="s">
        <v>28</v>
      </c>
      <c r="G48" s="232">
        <v>4719412.5</v>
      </c>
      <c r="H48" s="228"/>
    </row>
    <row r="49" spans="1:8" ht="24" customHeight="1">
      <c r="A49" s="227" t="s">
        <v>28</v>
      </c>
      <c r="B49" s="270" t="s">
        <v>748</v>
      </c>
      <c r="C49" s="270"/>
      <c r="D49" s="229" t="s">
        <v>28</v>
      </c>
      <c r="E49" s="230" t="s">
        <v>28</v>
      </c>
      <c r="F49" s="231" t="s">
        <v>28</v>
      </c>
      <c r="G49" s="232">
        <v>4719412.5</v>
      </c>
      <c r="H49" s="228"/>
    </row>
    <row r="50" spans="1:8" ht="24" customHeight="1">
      <c r="A50" s="271" t="s">
        <v>28</v>
      </c>
      <c r="B50" s="271"/>
      <c r="C50" s="271"/>
      <c r="D50" s="271"/>
      <c r="E50" s="271"/>
      <c r="F50" s="271"/>
      <c r="G50" s="271"/>
      <c r="H50" s="271"/>
    </row>
    <row r="51" spans="1:8" ht="34.5" customHeight="1">
      <c r="A51" s="267" t="s">
        <v>28</v>
      </c>
      <c r="B51" s="267"/>
      <c r="C51" s="267"/>
      <c r="D51" s="267"/>
      <c r="E51" s="267"/>
      <c r="F51" s="267"/>
      <c r="G51" s="267"/>
      <c r="H51" s="267"/>
    </row>
    <row r="52" spans="1:8" ht="34.5" customHeight="1">
      <c r="A52" s="267" t="s">
        <v>715</v>
      </c>
      <c r="B52" s="267"/>
      <c r="C52" s="267"/>
      <c r="D52" s="267"/>
      <c r="E52" s="267"/>
      <c r="F52" s="267"/>
      <c r="G52" s="267"/>
      <c r="H52" s="267"/>
    </row>
    <row r="53" spans="1:8" ht="26.25" customHeight="1">
      <c r="A53" s="268" t="s">
        <v>30</v>
      </c>
      <c r="B53" s="268"/>
      <c r="C53" s="268" t="s">
        <v>31</v>
      </c>
      <c r="D53" s="268"/>
      <c r="E53" s="268"/>
      <c r="F53" s="268"/>
      <c r="G53" s="268"/>
      <c r="H53" s="268"/>
    </row>
    <row r="54" spans="1:8" ht="25.5" customHeight="1">
      <c r="A54" s="226" t="s">
        <v>2</v>
      </c>
      <c r="B54" s="269" t="s">
        <v>32</v>
      </c>
      <c r="C54" s="269"/>
      <c r="D54" s="226" t="s">
        <v>99</v>
      </c>
      <c r="E54" s="226" t="s">
        <v>100</v>
      </c>
      <c r="F54" s="226" t="s">
        <v>101</v>
      </c>
      <c r="G54" s="226" t="s">
        <v>36</v>
      </c>
      <c r="H54" s="226" t="s">
        <v>5</v>
      </c>
    </row>
    <row r="55" spans="1:8" ht="47.25" customHeight="1">
      <c r="A55" s="227">
        <v>1</v>
      </c>
      <c r="B55" s="270" t="s">
        <v>749</v>
      </c>
      <c r="C55" s="270"/>
      <c r="D55" s="229" t="s">
        <v>122</v>
      </c>
      <c r="E55" s="230">
        <v>33000</v>
      </c>
      <c r="F55" s="231">
        <v>132.19999999999999</v>
      </c>
      <c r="G55" s="232">
        <v>4362600</v>
      </c>
      <c r="H55" s="228"/>
    </row>
    <row r="56" spans="1:8" ht="24" customHeight="1">
      <c r="A56" s="227">
        <v>2</v>
      </c>
      <c r="B56" s="270" t="s">
        <v>750</v>
      </c>
      <c r="C56" s="270"/>
      <c r="D56" s="229" t="s">
        <v>104</v>
      </c>
      <c r="E56" s="230">
        <v>43750</v>
      </c>
      <c r="F56" s="231">
        <v>5.4</v>
      </c>
      <c r="G56" s="232">
        <v>236250</v>
      </c>
      <c r="H56" s="228"/>
    </row>
    <row r="57" spans="1:8" ht="24" customHeight="1">
      <c r="A57" s="227">
        <v>3</v>
      </c>
      <c r="B57" s="270" t="s">
        <v>751</v>
      </c>
      <c r="C57" s="270"/>
      <c r="D57" s="229" t="s">
        <v>104</v>
      </c>
      <c r="E57" s="230">
        <v>18750</v>
      </c>
      <c r="F57" s="231">
        <v>6.43</v>
      </c>
      <c r="G57" s="232">
        <v>120562.5</v>
      </c>
      <c r="H57" s="228"/>
    </row>
    <row r="58" spans="1:8" ht="24" customHeight="1">
      <c r="A58" s="227" t="s">
        <v>28</v>
      </c>
      <c r="B58" s="270" t="s">
        <v>76</v>
      </c>
      <c r="C58" s="270"/>
      <c r="D58" s="229" t="s">
        <v>28</v>
      </c>
      <c r="E58" s="230" t="s">
        <v>28</v>
      </c>
      <c r="F58" s="231" t="s">
        <v>28</v>
      </c>
      <c r="G58" s="232">
        <v>1766170.36</v>
      </c>
      <c r="H58" s="228"/>
    </row>
    <row r="59" spans="1:8" ht="35.25" customHeight="1">
      <c r="A59" s="227" t="s">
        <v>28</v>
      </c>
      <c r="B59" s="270" t="s">
        <v>752</v>
      </c>
      <c r="C59" s="270"/>
      <c r="D59" s="229" t="s">
        <v>28</v>
      </c>
      <c r="E59" s="230" t="s">
        <v>28</v>
      </c>
      <c r="F59" s="231" t="s">
        <v>28</v>
      </c>
      <c r="G59" s="232">
        <v>1766170.36</v>
      </c>
      <c r="H59" s="228"/>
    </row>
    <row r="60" spans="1:8" ht="24" customHeight="1">
      <c r="A60" s="227">
        <v>1</v>
      </c>
      <c r="B60" s="270" t="s">
        <v>753</v>
      </c>
      <c r="C60" s="270"/>
      <c r="D60" s="229" t="s">
        <v>311</v>
      </c>
      <c r="E60" s="230">
        <v>2090679</v>
      </c>
      <c r="F60" s="231">
        <v>0.3</v>
      </c>
      <c r="G60" s="232">
        <v>627203.69999999995</v>
      </c>
      <c r="H60" s="228"/>
    </row>
    <row r="61" spans="1:8" ht="24" customHeight="1">
      <c r="A61" s="227">
        <v>2</v>
      </c>
      <c r="B61" s="270" t="s">
        <v>754</v>
      </c>
      <c r="C61" s="270"/>
      <c r="D61" s="229" t="s">
        <v>311</v>
      </c>
      <c r="E61" s="230">
        <v>2090679</v>
      </c>
      <c r="F61" s="231">
        <v>0.3</v>
      </c>
      <c r="G61" s="232">
        <v>627203.69999999995</v>
      </c>
      <c r="H61" s="228"/>
    </row>
    <row r="62" spans="1:8" ht="24" customHeight="1">
      <c r="A62" s="227">
        <v>3</v>
      </c>
      <c r="B62" s="270" t="s">
        <v>755</v>
      </c>
      <c r="C62" s="270"/>
      <c r="D62" s="229" t="s">
        <v>311</v>
      </c>
      <c r="E62" s="230">
        <v>2090679</v>
      </c>
      <c r="F62" s="231">
        <v>0.24</v>
      </c>
      <c r="G62" s="232">
        <v>501762.96</v>
      </c>
      <c r="H62" s="228"/>
    </row>
    <row r="63" spans="1:8" ht="24" customHeight="1">
      <c r="A63" s="227">
        <v>4</v>
      </c>
      <c r="B63" s="270" t="s">
        <v>756</v>
      </c>
      <c r="C63" s="270"/>
      <c r="D63" s="229" t="s">
        <v>311</v>
      </c>
      <c r="E63" s="230">
        <v>1</v>
      </c>
      <c r="F63" s="231">
        <v>10000</v>
      </c>
      <c r="G63" s="232">
        <v>10000</v>
      </c>
      <c r="H63" s="228"/>
    </row>
    <row r="64" spans="1:8" ht="24" customHeight="1">
      <c r="A64" s="227" t="s">
        <v>28</v>
      </c>
      <c r="B64" s="270" t="s">
        <v>78</v>
      </c>
      <c r="C64" s="270"/>
      <c r="D64" s="229" t="s">
        <v>28</v>
      </c>
      <c r="E64" s="230" t="s">
        <v>28</v>
      </c>
      <c r="F64" s="231" t="s">
        <v>28</v>
      </c>
      <c r="G64" s="232">
        <v>3152.16</v>
      </c>
      <c r="H64" s="228"/>
    </row>
    <row r="65" spans="1:8" ht="24" customHeight="1">
      <c r="A65" s="227" t="s">
        <v>28</v>
      </c>
      <c r="B65" s="270" t="s">
        <v>757</v>
      </c>
      <c r="C65" s="270"/>
      <c r="D65" s="229" t="s">
        <v>28</v>
      </c>
      <c r="E65" s="230" t="s">
        <v>28</v>
      </c>
      <c r="F65" s="231" t="s">
        <v>28</v>
      </c>
      <c r="G65" s="232">
        <v>3152.16</v>
      </c>
      <c r="H65" s="228"/>
    </row>
    <row r="66" spans="1:8" ht="24" customHeight="1">
      <c r="A66" s="227">
        <v>1</v>
      </c>
      <c r="B66" s="270" t="s">
        <v>758</v>
      </c>
      <c r="C66" s="270"/>
      <c r="D66" s="229" t="s">
        <v>759</v>
      </c>
      <c r="E66" s="230">
        <v>9</v>
      </c>
      <c r="F66" s="231">
        <v>350.24</v>
      </c>
      <c r="G66" s="232">
        <v>3152.16</v>
      </c>
      <c r="H66" s="228"/>
    </row>
    <row r="67" spans="1:8" ht="24" customHeight="1">
      <c r="A67" s="227" t="s">
        <v>28</v>
      </c>
      <c r="B67" s="270" t="s">
        <v>80</v>
      </c>
      <c r="C67" s="270"/>
      <c r="D67" s="229" t="s">
        <v>421</v>
      </c>
      <c r="E67" s="230">
        <v>295325525.67000002</v>
      </c>
      <c r="F67" s="231">
        <v>0.03</v>
      </c>
      <c r="G67" s="232">
        <v>8859765.7699999996</v>
      </c>
      <c r="H67" s="228"/>
    </row>
    <row r="68" spans="1:8" ht="24" customHeight="1">
      <c r="A68" s="227" t="s">
        <v>28</v>
      </c>
      <c r="B68" s="270" t="s">
        <v>81</v>
      </c>
      <c r="C68" s="270"/>
      <c r="D68" s="229" t="s">
        <v>421</v>
      </c>
      <c r="E68" s="230">
        <v>304185291.44</v>
      </c>
      <c r="F68" s="231">
        <v>1.7999999999999999E-2</v>
      </c>
      <c r="G68" s="232">
        <v>5475335.25</v>
      </c>
      <c r="H68" s="228"/>
    </row>
    <row r="69" spans="1:8" ht="24" customHeight="1">
      <c r="A69" s="227" t="s">
        <v>28</v>
      </c>
      <c r="B69" s="270" t="s">
        <v>420</v>
      </c>
      <c r="C69" s="270"/>
      <c r="D69" s="229" t="s">
        <v>421</v>
      </c>
      <c r="E69" s="230" t="s">
        <v>28</v>
      </c>
      <c r="F69" s="231" t="s">
        <v>28</v>
      </c>
      <c r="G69" s="232">
        <v>26447306.57</v>
      </c>
      <c r="H69" s="228"/>
    </row>
    <row r="70" spans="1:8" ht="24" customHeight="1">
      <c r="A70" s="271" t="s">
        <v>28</v>
      </c>
      <c r="B70" s="271"/>
      <c r="C70" s="271"/>
      <c r="D70" s="271"/>
      <c r="E70" s="271"/>
      <c r="F70" s="271"/>
      <c r="G70" s="271"/>
      <c r="H70" s="271"/>
    </row>
  </sheetData>
  <mergeCells count="73">
    <mergeCell ref="B69:C69"/>
    <mergeCell ref="A70:H70"/>
    <mergeCell ref="B64:C64"/>
    <mergeCell ref="B65:C65"/>
    <mergeCell ref="B66:C66"/>
    <mergeCell ref="B67:C67"/>
    <mergeCell ref="B68:C68"/>
    <mergeCell ref="B59:C59"/>
    <mergeCell ref="B60:C60"/>
    <mergeCell ref="B61:C61"/>
    <mergeCell ref="B62:C62"/>
    <mergeCell ref="B63:C63"/>
    <mergeCell ref="B54:C54"/>
    <mergeCell ref="B55:C55"/>
    <mergeCell ref="B56:C56"/>
    <mergeCell ref="B57:C57"/>
    <mergeCell ref="B58:C58"/>
    <mergeCell ref="B49:C49"/>
    <mergeCell ref="A50:H50"/>
    <mergeCell ref="A51:H51"/>
    <mergeCell ref="A52:H52"/>
    <mergeCell ref="A53:B53"/>
    <mergeCell ref="C53:H53"/>
    <mergeCell ref="B44:C44"/>
    <mergeCell ref="B45:C45"/>
    <mergeCell ref="B46:C46"/>
    <mergeCell ref="B47:C47"/>
    <mergeCell ref="B48:C48"/>
    <mergeCell ref="B39:C39"/>
    <mergeCell ref="B40:C40"/>
    <mergeCell ref="B41:C41"/>
    <mergeCell ref="B42:C42"/>
    <mergeCell ref="B43:C43"/>
    <mergeCell ref="B34:C34"/>
    <mergeCell ref="B35:C35"/>
    <mergeCell ref="B36:C36"/>
    <mergeCell ref="B37:C37"/>
    <mergeCell ref="B38:C38"/>
    <mergeCell ref="B29:C29"/>
    <mergeCell ref="B30:C30"/>
    <mergeCell ref="B31:C31"/>
    <mergeCell ref="B32:C32"/>
    <mergeCell ref="B33:C33"/>
    <mergeCell ref="A25:H25"/>
    <mergeCell ref="A26:H26"/>
    <mergeCell ref="A27:B27"/>
    <mergeCell ref="C27:H27"/>
    <mergeCell ref="B28:C28"/>
    <mergeCell ref="B20:C20"/>
    <mergeCell ref="B21:C21"/>
    <mergeCell ref="B22:C22"/>
    <mergeCell ref="B23:C23"/>
    <mergeCell ref="A24:H24"/>
    <mergeCell ref="B15:C15"/>
    <mergeCell ref="B16:C16"/>
    <mergeCell ref="B17:C17"/>
    <mergeCell ref="B18:C18"/>
    <mergeCell ref="B19:C19"/>
    <mergeCell ref="B10:C10"/>
    <mergeCell ref="B11:C11"/>
    <mergeCell ref="B12:C12"/>
    <mergeCell ref="B13:C13"/>
    <mergeCell ref="B14:C14"/>
    <mergeCell ref="B5:C5"/>
    <mergeCell ref="B6:C6"/>
    <mergeCell ref="B7:C7"/>
    <mergeCell ref="B8:C8"/>
    <mergeCell ref="B9:C9"/>
    <mergeCell ref="A1:H1"/>
    <mergeCell ref="A2:H2"/>
    <mergeCell ref="A3:B3"/>
    <mergeCell ref="C3:H3"/>
    <mergeCell ref="B4:C4"/>
  </mergeCells>
  <phoneticPr fontId="59" type="noConversion"/>
  <pageMargins left="0.94444444444444398" right="0.75" top="1" bottom="1" header="0.5" footer="0.5"/>
  <pageSetup paperSize="9" scale="90" orientation="portrait" r:id="rId1"/>
  <rowBreaks count="2" manualBreakCount="2">
    <brk id="24" max="16383" man="1"/>
    <brk id="5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主体工程-爆破工程专项费（独立费）"/>
  <dimension ref="A1:H11"/>
  <sheetViews>
    <sheetView view="pageBreakPreview" zoomScaleNormal="100" workbookViewId="0">
      <selection activeCell="K6" sqref="K6"/>
    </sheetView>
  </sheetViews>
  <sheetFormatPr defaultColWidth="14" defaultRowHeight="18" customHeight="1"/>
  <cols>
    <col min="1" max="1" width="6.7265625" customWidth="1"/>
    <col min="2" max="2" width="24.7265625" customWidth="1"/>
    <col min="3" max="3" width="12.7265625" customWidth="1"/>
    <col min="4" max="4" width="10.7265625" customWidth="1"/>
    <col min="5" max="5" width="15.81640625" style="67" customWidth="1"/>
    <col min="6" max="6" width="33" customWidth="1"/>
    <col min="7" max="7" width="29" customWidth="1"/>
  </cols>
  <sheetData>
    <row r="1" spans="1:8" ht="37.5" customHeight="1">
      <c r="A1" s="255" t="s">
        <v>760</v>
      </c>
      <c r="B1" s="255"/>
      <c r="C1" s="255"/>
      <c r="D1" s="255"/>
      <c r="E1" s="274"/>
      <c r="F1" s="255"/>
      <c r="G1" s="255"/>
    </row>
    <row r="2" spans="1:8" ht="37.5" customHeight="1">
      <c r="A2" s="257" t="s">
        <v>761</v>
      </c>
      <c r="B2" s="257"/>
      <c r="C2" s="257"/>
      <c r="D2" s="257"/>
      <c r="E2" s="275"/>
      <c r="F2" s="257"/>
      <c r="G2" s="257"/>
      <c r="H2" s="194"/>
    </row>
    <row r="3" spans="1:8" ht="30">
      <c r="A3" s="195" t="s">
        <v>2</v>
      </c>
      <c r="B3" s="195" t="s">
        <v>762</v>
      </c>
      <c r="C3" s="195" t="s">
        <v>763</v>
      </c>
      <c r="D3" s="196" t="s">
        <v>764</v>
      </c>
      <c r="E3" s="197" t="s">
        <v>765</v>
      </c>
      <c r="F3" s="198"/>
      <c r="G3" s="195" t="s">
        <v>5</v>
      </c>
    </row>
    <row r="4" spans="1:8" ht="20" customHeight="1">
      <c r="A4" s="199">
        <v>1</v>
      </c>
      <c r="B4" s="200" t="s">
        <v>766</v>
      </c>
      <c r="C4" s="201"/>
      <c r="D4" s="202"/>
      <c r="E4" s="203">
        <v>11775981</v>
      </c>
      <c r="F4" s="201"/>
      <c r="G4" s="204"/>
    </row>
    <row r="5" spans="1:8" ht="78" customHeight="1">
      <c r="A5" s="205">
        <v>2</v>
      </c>
      <c r="B5" s="206" t="s">
        <v>767</v>
      </c>
      <c r="C5" s="207">
        <v>11775981</v>
      </c>
      <c r="D5" s="208">
        <v>0.03</v>
      </c>
      <c r="E5" s="209">
        <v>353279</v>
      </c>
      <c r="F5" s="210" t="s">
        <v>768</v>
      </c>
      <c r="G5" s="205" t="s">
        <v>769</v>
      </c>
    </row>
    <row r="6" spans="1:8" ht="95" customHeight="1">
      <c r="A6" s="211">
        <v>3</v>
      </c>
      <c r="B6" s="212" t="s">
        <v>770</v>
      </c>
      <c r="C6" s="213">
        <v>11775981</v>
      </c>
      <c r="D6" s="214">
        <v>0.01</v>
      </c>
      <c r="E6" s="215">
        <v>117760</v>
      </c>
      <c r="F6" s="11" t="s">
        <v>771</v>
      </c>
      <c r="G6" s="211" t="s">
        <v>769</v>
      </c>
    </row>
    <row r="7" spans="1:8" ht="83" customHeight="1">
      <c r="A7" s="211">
        <v>4</v>
      </c>
      <c r="B7" s="212" t="s">
        <v>772</v>
      </c>
      <c r="C7" s="213">
        <v>11775981</v>
      </c>
      <c r="D7" s="214">
        <v>0.02</v>
      </c>
      <c r="E7" s="215">
        <v>235520</v>
      </c>
      <c r="F7" s="11" t="s">
        <v>773</v>
      </c>
      <c r="G7" s="211" t="s">
        <v>769</v>
      </c>
    </row>
    <row r="8" spans="1:8" ht="20" customHeight="1">
      <c r="A8" s="211">
        <v>5</v>
      </c>
      <c r="B8" s="212" t="s">
        <v>774</v>
      </c>
      <c r="C8" s="216">
        <v>89</v>
      </c>
      <c r="D8" s="211">
        <v>450</v>
      </c>
      <c r="E8" s="215">
        <v>40176</v>
      </c>
      <c r="F8" s="213"/>
      <c r="G8" s="211" t="s">
        <v>775</v>
      </c>
    </row>
    <row r="9" spans="1:8" ht="20" customHeight="1">
      <c r="A9" s="217">
        <v>6</v>
      </c>
      <c r="B9" s="218" t="s">
        <v>776</v>
      </c>
      <c r="C9" s="217">
        <v>59881.08</v>
      </c>
      <c r="D9" s="217">
        <v>0.18</v>
      </c>
      <c r="E9" s="219">
        <v>10763.92</v>
      </c>
      <c r="F9" s="220"/>
      <c r="G9" s="217" t="s">
        <v>777</v>
      </c>
    </row>
    <row r="10" spans="1:8" ht="20" customHeight="1">
      <c r="A10" s="211"/>
      <c r="B10" s="276" t="s">
        <v>778</v>
      </c>
      <c r="C10" s="277"/>
      <c r="D10" s="212"/>
      <c r="E10" s="215">
        <f>E5+E6+E7+E8+E9</f>
        <v>757498.92</v>
      </c>
      <c r="F10" s="213"/>
      <c r="G10" s="221"/>
    </row>
    <row r="11" spans="1:8" ht="20" customHeight="1">
      <c r="A11" s="222"/>
      <c r="B11" s="222"/>
      <c r="C11" s="278" t="s">
        <v>779</v>
      </c>
      <c r="D11" s="277"/>
      <c r="E11" s="223">
        <v>8.5</v>
      </c>
      <c r="F11" s="224"/>
      <c r="G11" s="222"/>
    </row>
  </sheetData>
  <mergeCells count="4">
    <mergeCell ref="A1:G1"/>
    <mergeCell ref="A2:G2"/>
    <mergeCell ref="B10:C10"/>
    <mergeCell ref="C11:D11"/>
  </mergeCells>
  <phoneticPr fontId="59" type="noConversion"/>
  <pageMargins left="0.75" right="0.75" top="1" bottom="1" header="0.5" footer="0.5"/>
  <pageSetup paperSize="9" scale="9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BreakPreview" zoomScaleNormal="100" workbookViewId="0">
      <selection activeCell="N6" sqref="N6"/>
    </sheetView>
  </sheetViews>
  <sheetFormatPr defaultColWidth="10.1796875" defaultRowHeight="12.5"/>
  <cols>
    <col min="1" max="1" width="13.90625" style="68" customWidth="1"/>
    <col min="2" max="2" width="5.7265625" style="68" customWidth="1"/>
    <col min="3" max="3" width="34.54296875" style="68" customWidth="1"/>
    <col min="4" max="7" width="14.6328125" style="68" customWidth="1"/>
    <col min="8" max="8" width="10.7265625" style="68" customWidth="1"/>
    <col min="9" max="9" width="4.36328125" style="68" customWidth="1"/>
    <col min="10" max="10" width="20.1796875" style="68" customWidth="1"/>
    <col min="11" max="11" width="10.1796875" style="68"/>
    <col min="12" max="13" width="10.54296875" style="68"/>
    <col min="14" max="16384" width="10.1796875" style="68"/>
  </cols>
  <sheetData>
    <row r="1" spans="1:10" ht="29" customHeight="1">
      <c r="A1" s="69"/>
      <c r="B1" s="69"/>
      <c r="C1" s="69"/>
      <c r="D1" s="69"/>
      <c r="E1" s="69"/>
      <c r="F1" s="69"/>
      <c r="G1" s="69"/>
      <c r="H1" s="69"/>
      <c r="I1" s="69"/>
      <c r="J1" s="69"/>
    </row>
    <row r="2" spans="1:10" ht="34" customHeight="1">
      <c r="A2" s="69"/>
      <c r="B2" s="279" t="s">
        <v>780</v>
      </c>
      <c r="C2" s="279"/>
      <c r="D2" s="279"/>
      <c r="E2" s="279"/>
      <c r="F2" s="279"/>
      <c r="G2" s="279"/>
      <c r="H2" s="279"/>
      <c r="I2" s="279"/>
      <c r="J2" s="279"/>
    </row>
    <row r="3" spans="1:10" ht="15" customHeight="1">
      <c r="A3" s="69"/>
      <c r="B3" s="280" t="s">
        <v>781</v>
      </c>
      <c r="C3" s="280"/>
      <c r="D3" s="280"/>
      <c r="E3" s="280"/>
      <c r="F3" s="187" t="s">
        <v>782</v>
      </c>
      <c r="G3" s="280" t="s">
        <v>783</v>
      </c>
      <c r="H3" s="280"/>
      <c r="I3" s="186"/>
      <c r="J3" s="187" t="s">
        <v>784</v>
      </c>
    </row>
    <row r="4" spans="1:10" ht="1" customHeight="1">
      <c r="A4" s="69"/>
      <c r="B4" s="69"/>
      <c r="C4" s="69"/>
      <c r="D4" s="69"/>
      <c r="E4" s="69"/>
      <c r="F4" s="69"/>
      <c r="G4" s="69"/>
      <c r="H4" s="69"/>
      <c r="I4" s="69"/>
      <c r="J4" s="69"/>
    </row>
    <row r="5" spans="1:10" ht="15" customHeight="1">
      <c r="A5" s="69"/>
      <c r="B5" s="281" t="s">
        <v>785</v>
      </c>
      <c r="C5" s="281" t="s">
        <v>32</v>
      </c>
      <c r="D5" s="281" t="s">
        <v>786</v>
      </c>
      <c r="E5" s="281"/>
      <c r="F5" s="281"/>
      <c r="G5" s="281"/>
      <c r="H5" s="281"/>
      <c r="I5" s="281" t="s">
        <v>5</v>
      </c>
      <c r="J5" s="281"/>
    </row>
    <row r="6" spans="1:10" ht="52" customHeight="1">
      <c r="A6" s="69"/>
      <c r="B6" s="281"/>
      <c r="C6" s="281"/>
      <c r="D6" s="188" t="s">
        <v>787</v>
      </c>
      <c r="E6" s="188" t="s">
        <v>788</v>
      </c>
      <c r="F6" s="188" t="s">
        <v>789</v>
      </c>
      <c r="G6" s="188" t="s">
        <v>790</v>
      </c>
      <c r="H6" s="188" t="s">
        <v>791</v>
      </c>
      <c r="I6" s="281"/>
      <c r="J6" s="281"/>
    </row>
    <row r="7" spans="1:10" ht="35" customHeight="1">
      <c r="A7" s="69"/>
      <c r="B7" s="189" t="s">
        <v>792</v>
      </c>
      <c r="C7" s="190" t="s">
        <v>793</v>
      </c>
      <c r="D7" s="191">
        <v>2048945</v>
      </c>
      <c r="E7" s="191">
        <v>8696785</v>
      </c>
      <c r="F7" s="191">
        <v>827341</v>
      </c>
      <c r="G7" s="191">
        <v>3418497</v>
      </c>
      <c r="H7" s="191">
        <v>109190110</v>
      </c>
      <c r="I7" s="282" t="s">
        <v>794</v>
      </c>
      <c r="J7" s="282"/>
    </row>
    <row r="8" spans="1:10" ht="35" customHeight="1">
      <c r="A8" s="69"/>
      <c r="B8" s="189" t="s">
        <v>795</v>
      </c>
      <c r="C8" s="190" t="s">
        <v>796</v>
      </c>
      <c r="D8" s="191">
        <v>31175</v>
      </c>
      <c r="E8" s="191" t="s">
        <v>797</v>
      </c>
      <c r="F8" s="191" t="s">
        <v>798</v>
      </c>
      <c r="G8" s="191" t="s">
        <v>799</v>
      </c>
      <c r="H8" s="191" t="s">
        <v>800</v>
      </c>
      <c r="I8" s="282" t="s">
        <v>794</v>
      </c>
      <c r="J8" s="282"/>
    </row>
    <row r="9" spans="1:10" ht="35" customHeight="1">
      <c r="A9" s="69"/>
      <c r="B9" s="189" t="s">
        <v>801</v>
      </c>
      <c r="C9" s="190" t="s">
        <v>802</v>
      </c>
      <c r="D9" s="191">
        <v>355217</v>
      </c>
      <c r="E9" s="191" t="s">
        <v>803</v>
      </c>
      <c r="F9" s="191" t="s">
        <v>804</v>
      </c>
      <c r="G9" s="191" t="s">
        <v>805</v>
      </c>
      <c r="H9" s="191" t="s">
        <v>806</v>
      </c>
      <c r="I9" s="282" t="s">
        <v>794</v>
      </c>
      <c r="J9" s="282"/>
    </row>
    <row r="10" spans="1:10" ht="35" customHeight="1">
      <c r="A10" s="69"/>
      <c r="B10" s="189" t="s">
        <v>807</v>
      </c>
      <c r="C10" s="190" t="s">
        <v>808</v>
      </c>
      <c r="D10" s="191">
        <v>5580</v>
      </c>
      <c r="E10" s="191" t="s">
        <v>809</v>
      </c>
      <c r="F10" s="191" t="s">
        <v>810</v>
      </c>
      <c r="G10" s="191" t="s">
        <v>811</v>
      </c>
      <c r="H10" s="191" t="s">
        <v>812</v>
      </c>
      <c r="I10" s="282" t="s">
        <v>794</v>
      </c>
      <c r="J10" s="282"/>
    </row>
    <row r="11" spans="1:10" ht="35" customHeight="1">
      <c r="A11" s="69"/>
      <c r="B11" s="189" t="s">
        <v>813</v>
      </c>
      <c r="C11" s="190" t="s">
        <v>814</v>
      </c>
      <c r="D11" s="191">
        <v>1490622</v>
      </c>
      <c r="E11" s="191" t="s">
        <v>815</v>
      </c>
      <c r="F11" s="191"/>
      <c r="G11" s="191" t="s">
        <v>816</v>
      </c>
      <c r="H11" s="191" t="s">
        <v>817</v>
      </c>
      <c r="I11" s="282" t="s">
        <v>794</v>
      </c>
      <c r="J11" s="282"/>
    </row>
    <row r="12" spans="1:10" ht="35" customHeight="1">
      <c r="A12" s="69"/>
      <c r="B12" s="189" t="s">
        <v>818</v>
      </c>
      <c r="C12" s="190" t="s">
        <v>819</v>
      </c>
      <c r="D12" s="191">
        <v>166351</v>
      </c>
      <c r="E12" s="191" t="s">
        <v>820</v>
      </c>
      <c r="F12" s="191" t="s">
        <v>821</v>
      </c>
      <c r="G12" s="191" t="s">
        <v>822</v>
      </c>
      <c r="H12" s="191" t="s">
        <v>823</v>
      </c>
      <c r="I12" s="282" t="s">
        <v>794</v>
      </c>
      <c r="J12" s="282"/>
    </row>
    <row r="13" spans="1:10" ht="35" customHeight="1">
      <c r="A13" s="69"/>
      <c r="B13" s="189" t="s">
        <v>824</v>
      </c>
      <c r="C13" s="190" t="s">
        <v>825</v>
      </c>
      <c r="D13" s="191"/>
      <c r="E13" s="191" t="s">
        <v>826</v>
      </c>
      <c r="F13" s="191"/>
      <c r="G13" s="191"/>
      <c r="H13" s="191" t="s">
        <v>827</v>
      </c>
      <c r="I13" s="282" t="s">
        <v>794</v>
      </c>
      <c r="J13" s="282"/>
    </row>
    <row r="14" spans="1:10" ht="21" customHeight="1">
      <c r="A14" s="69"/>
      <c r="B14" s="189" t="s">
        <v>828</v>
      </c>
      <c r="C14" s="190" t="s">
        <v>829</v>
      </c>
      <c r="D14" s="191"/>
      <c r="E14" s="191"/>
      <c r="F14" s="191"/>
      <c r="G14" s="191"/>
      <c r="H14" s="191"/>
      <c r="I14" s="282"/>
      <c r="J14" s="282"/>
    </row>
    <row r="15" spans="1:10" ht="21" customHeight="1">
      <c r="A15" s="69"/>
      <c r="B15" s="189" t="s">
        <v>830</v>
      </c>
      <c r="C15" s="190" t="s">
        <v>831</v>
      </c>
      <c r="D15" s="191">
        <v>2048945</v>
      </c>
      <c r="E15" s="191">
        <v>8696785</v>
      </c>
      <c r="F15" s="191">
        <v>827341</v>
      </c>
      <c r="G15" s="191">
        <v>3418497</v>
      </c>
      <c r="H15" s="191">
        <v>109190110</v>
      </c>
      <c r="I15" s="282"/>
      <c r="J15" s="282"/>
    </row>
    <row r="16" spans="1:10" ht="15" customHeight="1">
      <c r="A16" s="69"/>
      <c r="B16" s="189" t="s">
        <v>832</v>
      </c>
      <c r="C16" s="190" t="s">
        <v>833</v>
      </c>
      <c r="D16" s="191"/>
      <c r="E16" s="191"/>
      <c r="F16" s="191"/>
      <c r="G16" s="191"/>
      <c r="H16" s="191"/>
      <c r="I16" s="282"/>
      <c r="J16" s="282"/>
    </row>
    <row r="17" spans="1:10" ht="15" customHeight="1">
      <c r="A17" s="69"/>
      <c r="B17" s="189" t="s">
        <v>834</v>
      </c>
      <c r="C17" s="190" t="s">
        <v>835</v>
      </c>
      <c r="D17" s="191"/>
      <c r="E17" s="191"/>
      <c r="F17" s="191"/>
      <c r="G17" s="191"/>
      <c r="H17" s="191"/>
      <c r="I17" s="282"/>
      <c r="J17" s="282"/>
    </row>
    <row r="18" spans="1:10" ht="15" customHeight="1">
      <c r="A18" s="69"/>
      <c r="B18" s="189" t="s">
        <v>836</v>
      </c>
      <c r="C18" s="190" t="s">
        <v>837</v>
      </c>
      <c r="D18" s="191"/>
      <c r="E18" s="191"/>
      <c r="F18" s="191"/>
      <c r="G18" s="191"/>
      <c r="H18" s="191"/>
      <c r="I18" s="282"/>
      <c r="J18" s="282"/>
    </row>
    <row r="19" spans="1:10" ht="15" customHeight="1">
      <c r="A19" s="69"/>
      <c r="B19" s="189" t="s">
        <v>838</v>
      </c>
      <c r="C19" s="190" t="s">
        <v>839</v>
      </c>
      <c r="D19" s="191"/>
      <c r="E19" s="191"/>
      <c r="F19" s="191"/>
      <c r="G19" s="191"/>
      <c r="H19" s="191"/>
      <c r="I19" s="282"/>
      <c r="J19" s="282"/>
    </row>
    <row r="20" spans="1:10" ht="55" customHeight="1">
      <c r="A20" s="69"/>
      <c r="B20" s="189" t="s">
        <v>840</v>
      </c>
      <c r="C20" s="190" t="s">
        <v>841</v>
      </c>
      <c r="D20" s="191">
        <v>61468</v>
      </c>
      <c r="E20" s="191">
        <v>260904</v>
      </c>
      <c r="F20" s="191">
        <v>24820</v>
      </c>
      <c r="G20" s="191">
        <v>102555</v>
      </c>
      <c r="H20" s="191" t="s">
        <v>842</v>
      </c>
      <c r="I20" s="282" t="s">
        <v>843</v>
      </c>
      <c r="J20" s="282"/>
    </row>
    <row r="21" spans="1:10" ht="15" customHeight="1">
      <c r="A21" s="69"/>
      <c r="B21" s="189" t="s">
        <v>844</v>
      </c>
      <c r="C21" s="190" t="s">
        <v>845</v>
      </c>
      <c r="D21" s="191">
        <v>2110413</v>
      </c>
      <c r="E21" s="191">
        <v>8957689</v>
      </c>
      <c r="F21" s="191">
        <v>852161</v>
      </c>
      <c r="G21" s="191">
        <v>3521052</v>
      </c>
      <c r="H21" s="191" t="s">
        <v>846</v>
      </c>
      <c r="I21" s="282"/>
      <c r="J21" s="282"/>
    </row>
    <row r="22" spans="1:10" ht="16" customHeight="1">
      <c r="A22" s="69"/>
      <c r="B22" s="192"/>
      <c r="C22" s="186"/>
      <c r="D22" s="193"/>
      <c r="E22" s="193"/>
      <c r="F22" s="193"/>
      <c r="G22" s="193"/>
      <c r="H22" s="193"/>
      <c r="I22" s="186"/>
      <c r="J22" s="186"/>
    </row>
    <row r="23" spans="1:10" ht="19" customHeight="1">
      <c r="A23" s="69"/>
      <c r="B23" s="192"/>
      <c r="C23" s="186"/>
      <c r="D23" s="193"/>
      <c r="E23" s="193"/>
      <c r="F23" s="193"/>
      <c r="G23" s="193"/>
      <c r="H23" s="193"/>
      <c r="I23" s="186"/>
      <c r="J23" s="186"/>
    </row>
    <row r="24" spans="1:10" ht="15" customHeight="1">
      <c r="A24" s="69"/>
      <c r="B24" s="192"/>
      <c r="C24" s="186"/>
      <c r="D24" s="193"/>
      <c r="E24" s="193"/>
      <c r="F24" s="193"/>
      <c r="G24" s="193"/>
      <c r="H24" s="193"/>
      <c r="I24" s="186"/>
      <c r="J24" s="186"/>
    </row>
    <row r="25" spans="1:10" ht="34" customHeight="1">
      <c r="A25" s="69"/>
      <c r="B25" s="279" t="s">
        <v>780</v>
      </c>
      <c r="C25" s="279"/>
      <c r="D25" s="279"/>
      <c r="E25" s="279"/>
      <c r="F25" s="279"/>
      <c r="G25" s="279"/>
      <c r="H25" s="279"/>
      <c r="I25" s="279"/>
      <c r="J25" s="279"/>
    </row>
    <row r="26" spans="1:10" ht="15" customHeight="1">
      <c r="A26" s="69"/>
      <c r="B26" s="280" t="s">
        <v>781</v>
      </c>
      <c r="C26" s="280"/>
      <c r="D26" s="280"/>
      <c r="E26" s="280"/>
      <c r="F26" s="187" t="s">
        <v>782</v>
      </c>
      <c r="G26" s="280" t="s">
        <v>783</v>
      </c>
      <c r="H26" s="280"/>
      <c r="I26" s="186"/>
      <c r="J26" s="187" t="s">
        <v>784</v>
      </c>
    </row>
    <row r="27" spans="1:10" ht="1" customHeight="1">
      <c r="A27" s="69"/>
      <c r="B27" s="69"/>
      <c r="C27" s="69"/>
      <c r="D27" s="69"/>
      <c r="E27" s="69"/>
      <c r="F27" s="69"/>
      <c r="G27" s="69"/>
      <c r="H27" s="69"/>
      <c r="I27" s="69"/>
      <c r="J27" s="69"/>
    </row>
    <row r="28" spans="1:10" ht="15" customHeight="1">
      <c r="A28" s="69"/>
      <c r="B28" s="281" t="s">
        <v>785</v>
      </c>
      <c r="C28" s="281" t="s">
        <v>32</v>
      </c>
      <c r="D28" s="281" t="s">
        <v>786</v>
      </c>
      <c r="E28" s="281"/>
      <c r="F28" s="281"/>
      <c r="G28" s="281"/>
      <c r="H28" s="281"/>
      <c r="I28" s="281" t="s">
        <v>5</v>
      </c>
      <c r="J28" s="281"/>
    </row>
    <row r="29" spans="1:10" ht="67" customHeight="1">
      <c r="A29" s="69"/>
      <c r="B29" s="281"/>
      <c r="C29" s="281"/>
      <c r="D29" s="188" t="s">
        <v>847</v>
      </c>
      <c r="E29" s="188" t="s">
        <v>848</v>
      </c>
      <c r="F29" s="188" t="s">
        <v>849</v>
      </c>
      <c r="G29" s="188" t="s">
        <v>850</v>
      </c>
      <c r="H29" s="188" t="s">
        <v>791</v>
      </c>
      <c r="I29" s="281"/>
      <c r="J29" s="281"/>
    </row>
    <row r="30" spans="1:10" ht="36" customHeight="1">
      <c r="A30" s="69"/>
      <c r="B30" s="189" t="s">
        <v>792</v>
      </c>
      <c r="C30" s="190" t="s">
        <v>793</v>
      </c>
      <c r="D30" s="191">
        <v>18785672</v>
      </c>
      <c r="E30" s="191">
        <v>41913583</v>
      </c>
      <c r="F30" s="191">
        <v>33095271</v>
      </c>
      <c r="G30" s="191">
        <v>404016</v>
      </c>
      <c r="H30" s="191">
        <v>109190110</v>
      </c>
      <c r="I30" s="282" t="s">
        <v>794</v>
      </c>
      <c r="J30" s="282"/>
    </row>
    <row r="31" spans="1:10" ht="36" customHeight="1">
      <c r="A31" s="69"/>
      <c r="B31" s="189" t="s">
        <v>795</v>
      </c>
      <c r="C31" s="190" t="s">
        <v>796</v>
      </c>
      <c r="D31" s="191" t="s">
        <v>851</v>
      </c>
      <c r="E31" s="191" t="s">
        <v>852</v>
      </c>
      <c r="F31" s="191" t="s">
        <v>853</v>
      </c>
      <c r="G31" s="191" t="s">
        <v>854</v>
      </c>
      <c r="H31" s="191" t="s">
        <v>800</v>
      </c>
      <c r="I31" s="282" t="s">
        <v>794</v>
      </c>
      <c r="J31" s="282"/>
    </row>
    <row r="32" spans="1:10" ht="36" customHeight="1">
      <c r="A32" s="69"/>
      <c r="B32" s="189" t="s">
        <v>801</v>
      </c>
      <c r="C32" s="190" t="s">
        <v>802</v>
      </c>
      <c r="D32" s="191" t="s">
        <v>855</v>
      </c>
      <c r="E32" s="191" t="s">
        <v>856</v>
      </c>
      <c r="F32" s="191" t="s">
        <v>857</v>
      </c>
      <c r="G32" s="191"/>
      <c r="H32" s="191" t="s">
        <v>806</v>
      </c>
      <c r="I32" s="282" t="s">
        <v>794</v>
      </c>
      <c r="J32" s="282"/>
    </row>
    <row r="33" spans="1:10" ht="36" customHeight="1">
      <c r="A33" s="69"/>
      <c r="B33" s="189" t="s">
        <v>807</v>
      </c>
      <c r="C33" s="190" t="s">
        <v>808</v>
      </c>
      <c r="D33" s="191" t="s">
        <v>858</v>
      </c>
      <c r="E33" s="191" t="s">
        <v>859</v>
      </c>
      <c r="F33" s="191" t="s">
        <v>860</v>
      </c>
      <c r="G33" s="191" t="s">
        <v>861</v>
      </c>
      <c r="H33" s="191" t="s">
        <v>812</v>
      </c>
      <c r="I33" s="282" t="s">
        <v>794</v>
      </c>
      <c r="J33" s="282"/>
    </row>
    <row r="34" spans="1:10" ht="36" customHeight="1">
      <c r="A34" s="69"/>
      <c r="B34" s="189" t="s">
        <v>813</v>
      </c>
      <c r="C34" s="190" t="s">
        <v>814</v>
      </c>
      <c r="D34" s="191" t="s">
        <v>862</v>
      </c>
      <c r="E34" s="191" t="s">
        <v>863</v>
      </c>
      <c r="F34" s="191" t="s">
        <v>864</v>
      </c>
      <c r="G34" s="191"/>
      <c r="H34" s="191" t="s">
        <v>817</v>
      </c>
      <c r="I34" s="282" t="s">
        <v>794</v>
      </c>
      <c r="J34" s="282"/>
    </row>
    <row r="35" spans="1:10" ht="36" customHeight="1">
      <c r="A35" s="69"/>
      <c r="B35" s="189" t="s">
        <v>818</v>
      </c>
      <c r="C35" s="190" t="s">
        <v>819</v>
      </c>
      <c r="D35" s="191" t="s">
        <v>865</v>
      </c>
      <c r="E35" s="191" t="s">
        <v>866</v>
      </c>
      <c r="F35" s="191" t="s">
        <v>867</v>
      </c>
      <c r="G35" s="191"/>
      <c r="H35" s="191" t="s">
        <v>823</v>
      </c>
      <c r="I35" s="282" t="s">
        <v>794</v>
      </c>
      <c r="J35" s="282"/>
    </row>
    <row r="36" spans="1:10" ht="36" customHeight="1">
      <c r="A36" s="69"/>
      <c r="B36" s="189" t="s">
        <v>824</v>
      </c>
      <c r="C36" s="190" t="s">
        <v>825</v>
      </c>
      <c r="D36" s="191" t="s">
        <v>868</v>
      </c>
      <c r="E36" s="191" t="s">
        <v>869</v>
      </c>
      <c r="F36" s="191" t="s">
        <v>870</v>
      </c>
      <c r="G36" s="191"/>
      <c r="H36" s="191" t="s">
        <v>827</v>
      </c>
      <c r="I36" s="282" t="s">
        <v>794</v>
      </c>
      <c r="J36" s="282"/>
    </row>
    <row r="37" spans="1:10" ht="21" customHeight="1">
      <c r="A37" s="69"/>
      <c r="B37" s="189" t="s">
        <v>828</v>
      </c>
      <c r="C37" s="190" t="s">
        <v>829</v>
      </c>
      <c r="D37" s="191"/>
      <c r="E37" s="191"/>
      <c r="F37" s="191"/>
      <c r="G37" s="191"/>
      <c r="H37" s="191"/>
      <c r="I37" s="282"/>
      <c r="J37" s="282"/>
    </row>
    <row r="38" spans="1:10" ht="21" customHeight="1">
      <c r="A38" s="69"/>
      <c r="B38" s="189" t="s">
        <v>830</v>
      </c>
      <c r="C38" s="190" t="s">
        <v>831</v>
      </c>
      <c r="D38" s="191" t="s">
        <v>871</v>
      </c>
      <c r="E38" s="191" t="s">
        <v>872</v>
      </c>
      <c r="F38" s="191" t="s">
        <v>873</v>
      </c>
      <c r="G38" s="191" t="s">
        <v>874</v>
      </c>
      <c r="H38" s="191" t="s">
        <v>875</v>
      </c>
      <c r="I38" s="282"/>
      <c r="J38" s="282"/>
    </row>
    <row r="39" spans="1:10" ht="15" customHeight="1">
      <c r="A39" s="69"/>
      <c r="B39" s="189" t="s">
        <v>832</v>
      </c>
      <c r="C39" s="190" t="s">
        <v>833</v>
      </c>
      <c r="D39" s="191"/>
      <c r="E39" s="191"/>
      <c r="F39" s="191"/>
      <c r="G39" s="191"/>
      <c r="H39" s="191"/>
      <c r="I39" s="282"/>
      <c r="J39" s="282"/>
    </row>
    <row r="40" spans="1:10" ht="15" customHeight="1">
      <c r="A40" s="69"/>
      <c r="B40" s="189" t="s">
        <v>834</v>
      </c>
      <c r="C40" s="190" t="s">
        <v>835</v>
      </c>
      <c r="D40" s="191"/>
      <c r="E40" s="191"/>
      <c r="F40" s="191"/>
      <c r="G40" s="191"/>
      <c r="H40" s="191"/>
      <c r="I40" s="282"/>
      <c r="J40" s="282"/>
    </row>
    <row r="41" spans="1:10" ht="15" customHeight="1">
      <c r="A41" s="69"/>
      <c r="B41" s="189" t="s">
        <v>836</v>
      </c>
      <c r="C41" s="190" t="s">
        <v>837</v>
      </c>
      <c r="D41" s="191"/>
      <c r="E41" s="191"/>
      <c r="F41" s="191"/>
      <c r="G41" s="191"/>
      <c r="H41" s="191"/>
      <c r="I41" s="282"/>
      <c r="J41" s="282"/>
    </row>
    <row r="42" spans="1:10" ht="15" customHeight="1">
      <c r="A42" s="69"/>
      <c r="B42" s="189" t="s">
        <v>838</v>
      </c>
      <c r="C42" s="190" t="s">
        <v>839</v>
      </c>
      <c r="D42" s="191"/>
      <c r="E42" s="191"/>
      <c r="F42" s="191"/>
      <c r="G42" s="191"/>
      <c r="H42" s="191"/>
      <c r="I42" s="282"/>
      <c r="J42" s="282"/>
    </row>
    <row r="43" spans="1:10" ht="62" customHeight="1">
      <c r="A43" s="69"/>
      <c r="B43" s="189" t="s">
        <v>840</v>
      </c>
      <c r="C43" s="190" t="s">
        <v>841</v>
      </c>
      <c r="D43" s="191" t="s">
        <v>876</v>
      </c>
      <c r="E43" s="191" t="s">
        <v>877</v>
      </c>
      <c r="F43" s="191" t="s">
        <v>878</v>
      </c>
      <c r="G43" s="191" t="s">
        <v>879</v>
      </c>
      <c r="H43" s="191" t="s">
        <v>842</v>
      </c>
      <c r="I43" s="282" t="s">
        <v>843</v>
      </c>
      <c r="J43" s="282"/>
    </row>
    <row r="44" spans="1:10" ht="15" customHeight="1">
      <c r="A44" s="69"/>
      <c r="B44" s="189" t="s">
        <v>844</v>
      </c>
      <c r="C44" s="190" t="s">
        <v>845</v>
      </c>
      <c r="D44" s="191">
        <v>19349242</v>
      </c>
      <c r="E44" s="191">
        <v>43170990</v>
      </c>
      <c r="F44" s="191">
        <v>34088129</v>
      </c>
      <c r="G44" s="191">
        <v>416136</v>
      </c>
      <c r="H44" s="191">
        <v>112465812</v>
      </c>
      <c r="I44" s="282"/>
      <c r="J44" s="282"/>
    </row>
    <row r="45" spans="1:10" ht="15" customHeight="1">
      <c r="A45" s="69"/>
      <c r="B45" s="283"/>
      <c r="C45" s="283"/>
      <c r="D45" s="283"/>
      <c r="E45" s="283"/>
      <c r="F45" s="283"/>
      <c r="G45" s="283"/>
      <c r="H45" s="283"/>
      <c r="I45" s="283"/>
      <c r="J45" s="283"/>
    </row>
  </sheetData>
  <mergeCells count="48">
    <mergeCell ref="B45:E45"/>
    <mergeCell ref="F45:J45"/>
    <mergeCell ref="B5:B6"/>
    <mergeCell ref="B28:B29"/>
    <mergeCell ref="C5:C6"/>
    <mergeCell ref="C28:C29"/>
    <mergeCell ref="I5:J6"/>
    <mergeCell ref="I28:J29"/>
    <mergeCell ref="I40:J40"/>
    <mergeCell ref="I41:J41"/>
    <mergeCell ref="I42:J42"/>
    <mergeCell ref="I43:J43"/>
    <mergeCell ref="I44:J44"/>
    <mergeCell ref="I35:J35"/>
    <mergeCell ref="I36:J36"/>
    <mergeCell ref="I37:J37"/>
    <mergeCell ref="I38:J38"/>
    <mergeCell ref="I39:J39"/>
    <mergeCell ref="I30:J30"/>
    <mergeCell ref="I31:J31"/>
    <mergeCell ref="I32:J32"/>
    <mergeCell ref="I33:J33"/>
    <mergeCell ref="I34:J34"/>
    <mergeCell ref="B25:J25"/>
    <mergeCell ref="B26:C26"/>
    <mergeCell ref="D26:E26"/>
    <mergeCell ref="G26:H26"/>
    <mergeCell ref="D28:H28"/>
    <mergeCell ref="I17:J17"/>
    <mergeCell ref="I18:J18"/>
    <mergeCell ref="I19:J19"/>
    <mergeCell ref="I20:J20"/>
    <mergeCell ref="I21:J21"/>
    <mergeCell ref="I12:J12"/>
    <mergeCell ref="I13:J13"/>
    <mergeCell ref="I14:J14"/>
    <mergeCell ref="I15:J15"/>
    <mergeCell ref="I16:J16"/>
    <mergeCell ref="I7:J7"/>
    <mergeCell ref="I8:J8"/>
    <mergeCell ref="I9:J9"/>
    <mergeCell ref="I10:J10"/>
    <mergeCell ref="I11:J11"/>
    <mergeCell ref="B2:J2"/>
    <mergeCell ref="B3:C3"/>
    <mergeCell ref="D3:E3"/>
    <mergeCell ref="G3:H3"/>
    <mergeCell ref="D5:H5"/>
  </mergeCells>
  <phoneticPr fontId="59" type="noConversion"/>
  <pageMargins left="0" right="0" top="0" bottom="0" header="0" footer="0"/>
  <pageSetup paperSize="9" scale="93" fitToWidth="842" fitToHeight="576" orientation="landscape" horizontalDpi="300" verticalDpi="300" r:id="rId1"/>
  <headerFooter scaleWithDoc="0" alignWithMargins="0"/>
  <rowBreaks count="1" manualBreakCount="1">
    <brk id="22"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
  <sheetViews>
    <sheetView view="pageBreakPreview" zoomScale="115" zoomScaleNormal="100" workbookViewId="0">
      <selection activeCell="B101" sqref="B101:G101"/>
    </sheetView>
  </sheetViews>
  <sheetFormatPr defaultColWidth="9.1796875" defaultRowHeight="12.5"/>
  <cols>
    <col min="1" max="1" width="13.906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9.1796875" style="68"/>
  </cols>
  <sheetData>
    <row r="1" spans="1:8" ht="42" customHeight="1">
      <c r="A1" s="69"/>
      <c r="B1" s="69"/>
      <c r="C1" s="69"/>
      <c r="D1" s="69"/>
      <c r="E1" s="69"/>
      <c r="F1" s="69"/>
      <c r="G1" s="69"/>
      <c r="H1" s="69"/>
    </row>
    <row r="2" spans="1:8" ht="33" customHeight="1">
      <c r="A2" s="69"/>
      <c r="B2" s="284" t="s">
        <v>880</v>
      </c>
      <c r="C2" s="284"/>
      <c r="D2" s="284"/>
      <c r="E2" s="284"/>
      <c r="F2" s="284"/>
      <c r="G2" s="284"/>
      <c r="H2" s="69"/>
    </row>
    <row r="3" spans="1:8" ht="33" customHeight="1">
      <c r="A3" s="69"/>
      <c r="B3" s="285" t="s">
        <v>881</v>
      </c>
      <c r="C3" s="285"/>
      <c r="D3" s="285"/>
      <c r="E3" s="285"/>
      <c r="F3" s="285"/>
      <c r="G3" s="285"/>
      <c r="H3" s="69"/>
    </row>
    <row r="4" spans="1:8" ht="27" customHeight="1">
      <c r="A4" s="69"/>
      <c r="B4" s="286" t="s">
        <v>882</v>
      </c>
      <c r="C4" s="286"/>
      <c r="D4" s="286"/>
      <c r="E4" s="286"/>
      <c r="F4" s="286"/>
      <c r="G4" s="286"/>
      <c r="H4" s="69"/>
    </row>
    <row r="5" spans="1:8" ht="22" customHeight="1">
      <c r="A5" s="69"/>
      <c r="B5" s="287" t="s">
        <v>796</v>
      </c>
      <c r="C5" s="287"/>
      <c r="D5" s="287"/>
      <c r="E5" s="287"/>
      <c r="F5" s="287"/>
      <c r="G5" s="287"/>
      <c r="H5" s="69"/>
    </row>
    <row r="6" spans="1:8" ht="17" customHeight="1">
      <c r="A6" s="69"/>
      <c r="B6" s="70" t="s">
        <v>883</v>
      </c>
      <c r="C6" s="71" t="s">
        <v>884</v>
      </c>
      <c r="D6" s="71" t="s">
        <v>99</v>
      </c>
      <c r="E6" s="71" t="s">
        <v>100</v>
      </c>
      <c r="F6" s="71" t="s">
        <v>885</v>
      </c>
      <c r="G6" s="72" t="s">
        <v>886</v>
      </c>
      <c r="H6" s="69"/>
    </row>
    <row r="7" spans="1:8" ht="15" customHeight="1">
      <c r="A7" s="69"/>
      <c r="B7" s="73" t="s">
        <v>887</v>
      </c>
      <c r="C7" s="74" t="s">
        <v>888</v>
      </c>
      <c r="D7" s="75"/>
      <c r="E7" s="76"/>
      <c r="F7" s="76"/>
      <c r="G7" s="77"/>
      <c r="H7" s="69"/>
    </row>
    <row r="8" spans="1:8" ht="15" customHeight="1">
      <c r="A8" s="69"/>
      <c r="B8" s="73" t="s">
        <v>889</v>
      </c>
      <c r="C8" s="74" t="s">
        <v>890</v>
      </c>
      <c r="D8" s="75" t="s">
        <v>891</v>
      </c>
      <c r="E8" s="76"/>
      <c r="F8" s="76"/>
      <c r="G8" s="77" t="s">
        <v>892</v>
      </c>
      <c r="H8" s="69"/>
    </row>
    <row r="9" spans="1:8" ht="409.5" customHeight="1">
      <c r="A9" s="69"/>
      <c r="B9" s="73"/>
      <c r="C9" s="74"/>
      <c r="D9" s="75"/>
      <c r="E9" s="76"/>
      <c r="F9" s="76"/>
      <c r="G9" s="77"/>
      <c r="H9" s="69"/>
    </row>
    <row r="10" spans="1:8" ht="15" customHeight="1">
      <c r="A10" s="69"/>
      <c r="B10" s="288" t="s">
        <v>893</v>
      </c>
      <c r="C10" s="288"/>
      <c r="D10" s="288"/>
      <c r="E10" s="288"/>
      <c r="F10" s="288"/>
      <c r="G10" s="288"/>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4" t="s">
        <v>880</v>
      </c>
      <c r="C13" s="284"/>
      <c r="D13" s="284"/>
      <c r="E13" s="284"/>
      <c r="F13" s="284"/>
      <c r="G13" s="284"/>
      <c r="H13" s="69"/>
    </row>
    <row r="14" spans="1:8" ht="33" customHeight="1">
      <c r="A14" s="69"/>
      <c r="B14" s="285" t="s">
        <v>881</v>
      </c>
      <c r="C14" s="285"/>
      <c r="D14" s="285"/>
      <c r="E14" s="285"/>
      <c r="F14" s="285"/>
      <c r="G14" s="285"/>
      <c r="H14" s="69"/>
    </row>
    <row r="15" spans="1:8" ht="27" customHeight="1">
      <c r="A15" s="69"/>
      <c r="B15" s="286" t="s">
        <v>882</v>
      </c>
      <c r="C15" s="286"/>
      <c r="D15" s="286"/>
      <c r="E15" s="286"/>
      <c r="F15" s="286"/>
      <c r="G15" s="286"/>
      <c r="H15" s="69"/>
    </row>
    <row r="16" spans="1:8" ht="22" customHeight="1">
      <c r="A16" s="69"/>
      <c r="B16" s="287" t="s">
        <v>802</v>
      </c>
      <c r="C16" s="287"/>
      <c r="D16" s="287"/>
      <c r="E16" s="287"/>
      <c r="F16" s="287"/>
      <c r="G16" s="287"/>
      <c r="H16" s="69"/>
    </row>
    <row r="17" spans="1:8" ht="17" customHeight="1">
      <c r="A17" s="69"/>
      <c r="B17" s="70" t="s">
        <v>883</v>
      </c>
      <c r="C17" s="71" t="s">
        <v>884</v>
      </c>
      <c r="D17" s="71" t="s">
        <v>99</v>
      </c>
      <c r="E17" s="71" t="s">
        <v>100</v>
      </c>
      <c r="F17" s="71" t="s">
        <v>885</v>
      </c>
      <c r="G17" s="72" t="s">
        <v>886</v>
      </c>
      <c r="H17" s="69"/>
    </row>
    <row r="18" spans="1:8" ht="15" customHeight="1">
      <c r="A18" s="69"/>
      <c r="B18" s="73" t="s">
        <v>894</v>
      </c>
      <c r="C18" s="74" t="s">
        <v>895</v>
      </c>
      <c r="D18" s="75"/>
      <c r="E18" s="76"/>
      <c r="F18" s="76"/>
      <c r="G18" s="77"/>
      <c r="H18" s="69"/>
    </row>
    <row r="19" spans="1:8" ht="15" customHeight="1">
      <c r="A19" s="69"/>
      <c r="B19" s="73" t="s">
        <v>896</v>
      </c>
      <c r="C19" s="74" t="s">
        <v>897</v>
      </c>
      <c r="D19" s="75"/>
      <c r="E19" s="76"/>
      <c r="F19" s="76"/>
      <c r="G19" s="77"/>
      <c r="H19" s="69"/>
    </row>
    <row r="20" spans="1:8" ht="15" customHeight="1">
      <c r="A20" s="69"/>
      <c r="B20" s="73" t="s">
        <v>898</v>
      </c>
      <c r="C20" s="74" t="s">
        <v>899</v>
      </c>
      <c r="D20" s="75" t="s">
        <v>104</v>
      </c>
      <c r="E20" s="76"/>
      <c r="F20" s="76"/>
      <c r="G20" s="77"/>
      <c r="H20" s="69"/>
    </row>
    <row r="21" spans="1:8" ht="15" customHeight="1">
      <c r="A21" s="69"/>
      <c r="B21" s="73" t="s">
        <v>900</v>
      </c>
      <c r="C21" s="74" t="s">
        <v>901</v>
      </c>
      <c r="D21" s="75" t="s">
        <v>104</v>
      </c>
      <c r="E21" s="76" t="s">
        <v>902</v>
      </c>
      <c r="F21" s="76" t="s">
        <v>903</v>
      </c>
      <c r="G21" s="77" t="s">
        <v>904</v>
      </c>
      <c r="H21" s="69"/>
    </row>
    <row r="22" spans="1:8" ht="15" customHeight="1">
      <c r="A22" s="69"/>
      <c r="B22" s="73" t="s">
        <v>905</v>
      </c>
      <c r="C22" s="74" t="s">
        <v>906</v>
      </c>
      <c r="D22" s="75" t="s">
        <v>104</v>
      </c>
      <c r="E22" s="76" t="s">
        <v>907</v>
      </c>
      <c r="F22" s="76" t="s">
        <v>908</v>
      </c>
      <c r="G22" s="77" t="s">
        <v>909</v>
      </c>
      <c r="H22" s="69"/>
    </row>
    <row r="23" spans="1:8" ht="15" customHeight="1">
      <c r="A23" s="69"/>
      <c r="B23" s="73" t="s">
        <v>910</v>
      </c>
      <c r="C23" s="74" t="s">
        <v>911</v>
      </c>
      <c r="D23" s="75" t="s">
        <v>104</v>
      </c>
      <c r="E23" s="76" t="s">
        <v>912</v>
      </c>
      <c r="F23" s="76" t="s">
        <v>913</v>
      </c>
      <c r="G23" s="77" t="s">
        <v>914</v>
      </c>
      <c r="H23" s="69"/>
    </row>
    <row r="24" spans="1:8" ht="409.5" customHeight="1">
      <c r="A24" s="69"/>
      <c r="B24" s="73"/>
      <c r="C24" s="74"/>
      <c r="D24" s="75"/>
      <c r="E24" s="76"/>
      <c r="F24" s="76"/>
      <c r="G24" s="77"/>
      <c r="H24" s="69"/>
    </row>
    <row r="25" spans="1:8" ht="15" customHeight="1">
      <c r="A25" s="69"/>
      <c r="B25" s="288" t="s">
        <v>915</v>
      </c>
      <c r="C25" s="288"/>
      <c r="D25" s="288"/>
      <c r="E25" s="288"/>
      <c r="F25" s="288"/>
      <c r="G25" s="288"/>
      <c r="H25" s="69"/>
    </row>
    <row r="26" spans="1:8" ht="47" customHeight="1">
      <c r="A26" s="69"/>
      <c r="B26" s="69"/>
      <c r="C26" s="69"/>
      <c r="D26" s="69"/>
      <c r="E26" s="69"/>
      <c r="F26" s="69"/>
      <c r="G26" s="69"/>
      <c r="H26" s="69"/>
    </row>
    <row r="27" spans="1:8" ht="42" customHeight="1">
      <c r="A27" s="69"/>
      <c r="B27" s="69"/>
      <c r="C27" s="69"/>
      <c r="D27" s="69"/>
      <c r="E27" s="69"/>
      <c r="F27" s="69"/>
      <c r="G27" s="69"/>
      <c r="H27" s="69"/>
    </row>
    <row r="28" spans="1:8" ht="33" customHeight="1">
      <c r="A28" s="69"/>
      <c r="B28" s="284" t="s">
        <v>880</v>
      </c>
      <c r="C28" s="284"/>
      <c r="D28" s="284"/>
      <c r="E28" s="284"/>
      <c r="F28" s="284"/>
      <c r="G28" s="284"/>
      <c r="H28" s="69"/>
    </row>
    <row r="29" spans="1:8" ht="33" customHeight="1">
      <c r="A29" s="69"/>
      <c r="B29" s="285" t="s">
        <v>881</v>
      </c>
      <c r="C29" s="285"/>
      <c r="D29" s="285"/>
      <c r="E29" s="285"/>
      <c r="F29" s="285"/>
      <c r="G29" s="285"/>
      <c r="H29" s="69"/>
    </row>
    <row r="30" spans="1:8" ht="27" customHeight="1">
      <c r="A30" s="69"/>
      <c r="B30" s="286" t="s">
        <v>882</v>
      </c>
      <c r="C30" s="286"/>
      <c r="D30" s="286"/>
      <c r="E30" s="286"/>
      <c r="F30" s="286"/>
      <c r="G30" s="286"/>
      <c r="H30" s="69"/>
    </row>
    <row r="31" spans="1:8" ht="22" customHeight="1">
      <c r="A31" s="69"/>
      <c r="B31" s="287" t="s">
        <v>808</v>
      </c>
      <c r="C31" s="287"/>
      <c r="D31" s="287"/>
      <c r="E31" s="287"/>
      <c r="F31" s="287"/>
      <c r="G31" s="287"/>
      <c r="H31" s="69"/>
    </row>
    <row r="32" spans="1:8" ht="17" customHeight="1">
      <c r="A32" s="69"/>
      <c r="B32" s="70" t="s">
        <v>883</v>
      </c>
      <c r="C32" s="71" t="s">
        <v>884</v>
      </c>
      <c r="D32" s="71" t="s">
        <v>99</v>
      </c>
      <c r="E32" s="71" t="s">
        <v>100</v>
      </c>
      <c r="F32" s="71" t="s">
        <v>885</v>
      </c>
      <c r="G32" s="72" t="s">
        <v>886</v>
      </c>
      <c r="H32" s="69"/>
    </row>
    <row r="33" spans="1:8" ht="15" customHeight="1">
      <c r="A33" s="69"/>
      <c r="B33" s="73" t="s">
        <v>916</v>
      </c>
      <c r="C33" s="74" t="s">
        <v>917</v>
      </c>
      <c r="D33" s="75"/>
      <c r="E33" s="76"/>
      <c r="F33" s="76"/>
      <c r="G33" s="77"/>
      <c r="H33" s="69"/>
    </row>
    <row r="34" spans="1:8" ht="15" customHeight="1">
      <c r="A34" s="69"/>
      <c r="B34" s="73" t="s">
        <v>918</v>
      </c>
      <c r="C34" s="74" t="s">
        <v>919</v>
      </c>
      <c r="D34" s="75" t="s">
        <v>104</v>
      </c>
      <c r="E34" s="76"/>
      <c r="F34" s="76"/>
      <c r="G34" s="77"/>
      <c r="H34" s="69"/>
    </row>
    <row r="35" spans="1:8" ht="15" customHeight="1">
      <c r="A35" s="69"/>
      <c r="B35" s="73" t="s">
        <v>920</v>
      </c>
      <c r="C35" s="74" t="s">
        <v>911</v>
      </c>
      <c r="D35" s="75" t="s">
        <v>104</v>
      </c>
      <c r="E35" s="76" t="s">
        <v>921</v>
      </c>
      <c r="F35" s="76" t="s">
        <v>922</v>
      </c>
      <c r="G35" s="77" t="s">
        <v>923</v>
      </c>
      <c r="H35" s="69"/>
    </row>
    <row r="36" spans="1:8" ht="15" customHeight="1">
      <c r="A36" s="69"/>
      <c r="B36" s="73" t="s">
        <v>924</v>
      </c>
      <c r="C36" s="74" t="s">
        <v>925</v>
      </c>
      <c r="D36" s="75" t="s">
        <v>104</v>
      </c>
      <c r="E36" s="76" t="s">
        <v>926</v>
      </c>
      <c r="F36" s="76" t="s">
        <v>927</v>
      </c>
      <c r="G36" s="77" t="s">
        <v>928</v>
      </c>
      <c r="H36" s="69"/>
    </row>
    <row r="37" spans="1:8" ht="409.5" customHeight="1">
      <c r="A37" s="69"/>
      <c r="B37" s="73"/>
      <c r="C37" s="74"/>
      <c r="D37" s="75"/>
      <c r="E37" s="76"/>
      <c r="F37" s="76"/>
      <c r="G37" s="77"/>
      <c r="H37" s="69"/>
    </row>
    <row r="38" spans="1:8" ht="15" customHeight="1">
      <c r="A38" s="69"/>
      <c r="B38" s="288" t="s">
        <v>929</v>
      </c>
      <c r="C38" s="288"/>
      <c r="D38" s="288"/>
      <c r="E38" s="288"/>
      <c r="F38" s="288"/>
      <c r="G38" s="288"/>
      <c r="H38" s="69"/>
    </row>
    <row r="39" spans="1:8" ht="47" customHeight="1">
      <c r="A39" s="69"/>
      <c r="B39" s="69"/>
      <c r="C39" s="69"/>
      <c r="D39" s="69"/>
      <c r="E39" s="69"/>
      <c r="F39" s="69"/>
      <c r="G39" s="69"/>
      <c r="H39" s="69"/>
    </row>
    <row r="40" spans="1:8" ht="42" customHeight="1">
      <c r="A40" s="69"/>
      <c r="B40" s="69"/>
      <c r="C40" s="69"/>
      <c r="D40" s="69"/>
      <c r="E40" s="69"/>
      <c r="F40" s="69"/>
      <c r="G40" s="69"/>
      <c r="H40" s="69"/>
    </row>
    <row r="41" spans="1:8" ht="33" customHeight="1">
      <c r="A41" s="69"/>
      <c r="B41" s="284" t="s">
        <v>880</v>
      </c>
      <c r="C41" s="284"/>
      <c r="D41" s="284"/>
      <c r="E41" s="284"/>
      <c r="F41" s="284"/>
      <c r="G41" s="284"/>
      <c r="H41" s="69"/>
    </row>
    <row r="42" spans="1:8" ht="33" customHeight="1">
      <c r="A42" s="69"/>
      <c r="B42" s="285" t="s">
        <v>881</v>
      </c>
      <c r="C42" s="285"/>
      <c r="D42" s="285"/>
      <c r="E42" s="285"/>
      <c r="F42" s="285"/>
      <c r="G42" s="285"/>
      <c r="H42" s="69"/>
    </row>
    <row r="43" spans="1:8" ht="27" customHeight="1">
      <c r="A43" s="69"/>
      <c r="B43" s="286" t="s">
        <v>882</v>
      </c>
      <c r="C43" s="286"/>
      <c r="D43" s="286"/>
      <c r="E43" s="286"/>
      <c r="F43" s="286"/>
      <c r="G43" s="286"/>
      <c r="H43" s="69"/>
    </row>
    <row r="44" spans="1:8" ht="22" customHeight="1">
      <c r="A44" s="69"/>
      <c r="B44" s="287" t="s">
        <v>814</v>
      </c>
      <c r="C44" s="287"/>
      <c r="D44" s="287"/>
      <c r="E44" s="287"/>
      <c r="F44" s="287"/>
      <c r="G44" s="287"/>
      <c r="H44" s="69"/>
    </row>
    <row r="45" spans="1:8" ht="17" customHeight="1">
      <c r="A45" s="69"/>
      <c r="B45" s="70" t="s">
        <v>883</v>
      </c>
      <c r="C45" s="71" t="s">
        <v>884</v>
      </c>
      <c r="D45" s="71" t="s">
        <v>99</v>
      </c>
      <c r="E45" s="71" t="s">
        <v>100</v>
      </c>
      <c r="F45" s="71" t="s">
        <v>885</v>
      </c>
      <c r="G45" s="72" t="s">
        <v>886</v>
      </c>
      <c r="H45" s="69"/>
    </row>
    <row r="46" spans="1:8" ht="15" customHeight="1">
      <c r="A46" s="69"/>
      <c r="B46" s="73" t="s">
        <v>930</v>
      </c>
      <c r="C46" s="74" t="s">
        <v>931</v>
      </c>
      <c r="D46" s="75"/>
      <c r="E46" s="76"/>
      <c r="F46" s="76"/>
      <c r="G46" s="77"/>
      <c r="H46" s="69"/>
    </row>
    <row r="47" spans="1:8" ht="15" customHeight="1">
      <c r="A47" s="69"/>
      <c r="B47" s="73" t="s">
        <v>932</v>
      </c>
      <c r="C47" s="74" t="s">
        <v>933</v>
      </c>
      <c r="D47" s="75"/>
      <c r="E47" s="76"/>
      <c r="F47" s="76"/>
      <c r="G47" s="77"/>
      <c r="H47" s="69"/>
    </row>
    <row r="48" spans="1:8" ht="15" customHeight="1">
      <c r="A48" s="69"/>
      <c r="B48" s="73" t="s">
        <v>924</v>
      </c>
      <c r="C48" s="74" t="s">
        <v>934</v>
      </c>
      <c r="D48" s="75" t="s">
        <v>124</v>
      </c>
      <c r="E48" s="76" t="s">
        <v>935</v>
      </c>
      <c r="F48" s="76" t="s">
        <v>936</v>
      </c>
      <c r="G48" s="77" t="s">
        <v>937</v>
      </c>
      <c r="H48" s="69"/>
    </row>
    <row r="49" spans="1:8" ht="15" customHeight="1">
      <c r="A49" s="69"/>
      <c r="B49" s="73" t="s">
        <v>938</v>
      </c>
      <c r="C49" s="74" t="s">
        <v>939</v>
      </c>
      <c r="D49" s="75"/>
      <c r="E49" s="76"/>
      <c r="F49" s="76"/>
      <c r="G49" s="77"/>
      <c r="H49" s="69"/>
    </row>
    <row r="50" spans="1:8" ht="15" customHeight="1">
      <c r="A50" s="69"/>
      <c r="B50" s="73" t="s">
        <v>924</v>
      </c>
      <c r="C50" s="74" t="s">
        <v>934</v>
      </c>
      <c r="D50" s="75" t="s">
        <v>124</v>
      </c>
      <c r="E50" s="76" t="s">
        <v>940</v>
      </c>
      <c r="F50" s="76" t="s">
        <v>941</v>
      </c>
      <c r="G50" s="77" t="s">
        <v>942</v>
      </c>
      <c r="H50" s="69"/>
    </row>
    <row r="51" spans="1:8" ht="15" customHeight="1">
      <c r="A51" s="69"/>
      <c r="B51" s="73" t="s">
        <v>943</v>
      </c>
      <c r="C51" s="74" t="s">
        <v>944</v>
      </c>
      <c r="D51" s="75"/>
      <c r="E51" s="76"/>
      <c r="F51" s="76"/>
      <c r="G51" s="77"/>
      <c r="H51" s="69"/>
    </row>
    <row r="52" spans="1:8" ht="15" customHeight="1">
      <c r="A52" s="69"/>
      <c r="B52" s="73" t="s">
        <v>924</v>
      </c>
      <c r="C52" s="74" t="s">
        <v>934</v>
      </c>
      <c r="D52" s="75" t="s">
        <v>124</v>
      </c>
      <c r="E52" s="76" t="s">
        <v>945</v>
      </c>
      <c r="F52" s="76" t="s">
        <v>946</v>
      </c>
      <c r="G52" s="77" t="s">
        <v>947</v>
      </c>
      <c r="H52" s="69"/>
    </row>
    <row r="53" spans="1:8" ht="15" customHeight="1">
      <c r="A53" s="69"/>
      <c r="B53" s="73" t="s">
        <v>948</v>
      </c>
      <c r="C53" s="74" t="s">
        <v>949</v>
      </c>
      <c r="D53" s="75" t="s">
        <v>124</v>
      </c>
      <c r="E53" s="76" t="s">
        <v>950</v>
      </c>
      <c r="F53" s="76" t="s">
        <v>951</v>
      </c>
      <c r="G53" s="77" t="s">
        <v>952</v>
      </c>
      <c r="H53" s="69"/>
    </row>
    <row r="54" spans="1:8" ht="15" customHeight="1">
      <c r="A54" s="69"/>
      <c r="B54" s="73" t="s">
        <v>953</v>
      </c>
      <c r="C54" s="74" t="s">
        <v>954</v>
      </c>
      <c r="D54" s="75"/>
      <c r="E54" s="76"/>
      <c r="F54" s="76"/>
      <c r="G54" s="77"/>
      <c r="H54" s="69"/>
    </row>
    <row r="55" spans="1:8" ht="15" customHeight="1">
      <c r="A55" s="69"/>
      <c r="B55" s="73" t="s">
        <v>924</v>
      </c>
      <c r="C55" s="74" t="s">
        <v>934</v>
      </c>
      <c r="D55" s="75" t="s">
        <v>124</v>
      </c>
      <c r="E55" s="76" t="s">
        <v>955</v>
      </c>
      <c r="F55" s="76" t="s">
        <v>956</v>
      </c>
      <c r="G55" s="77" t="s">
        <v>957</v>
      </c>
      <c r="H55" s="69"/>
    </row>
    <row r="56" spans="1:8" ht="15" customHeight="1">
      <c r="A56" s="69"/>
      <c r="B56" s="73" t="s">
        <v>958</v>
      </c>
      <c r="C56" s="74" t="s">
        <v>959</v>
      </c>
      <c r="D56" s="75"/>
      <c r="E56" s="76"/>
      <c r="F56" s="76"/>
      <c r="G56" s="77"/>
      <c r="H56" s="69"/>
    </row>
    <row r="57" spans="1:8" ht="15" customHeight="1">
      <c r="A57" s="69"/>
      <c r="B57" s="73" t="s">
        <v>960</v>
      </c>
      <c r="C57" s="74" t="s">
        <v>961</v>
      </c>
      <c r="D57" s="75" t="s">
        <v>104</v>
      </c>
      <c r="E57" s="76"/>
      <c r="F57" s="76"/>
      <c r="G57" s="77"/>
      <c r="H57" s="69"/>
    </row>
    <row r="58" spans="1:8" ht="15" customHeight="1">
      <c r="A58" s="69"/>
      <c r="B58" s="73" t="s">
        <v>920</v>
      </c>
      <c r="C58" s="74" t="s">
        <v>962</v>
      </c>
      <c r="D58" s="75"/>
      <c r="E58" s="76" t="s">
        <v>963</v>
      </c>
      <c r="F58" s="76" t="s">
        <v>964</v>
      </c>
      <c r="G58" s="77" t="s">
        <v>965</v>
      </c>
      <c r="H58" s="69"/>
    </row>
    <row r="59" spans="1:8" ht="15" customHeight="1">
      <c r="A59" s="69"/>
      <c r="B59" s="73" t="s">
        <v>924</v>
      </c>
      <c r="C59" s="74" t="s">
        <v>966</v>
      </c>
      <c r="D59" s="75"/>
      <c r="E59" s="76" t="s">
        <v>967</v>
      </c>
      <c r="F59" s="76" t="s">
        <v>968</v>
      </c>
      <c r="G59" s="77" t="s">
        <v>969</v>
      </c>
      <c r="H59" s="69"/>
    </row>
    <row r="60" spans="1:8" ht="15" customHeight="1">
      <c r="A60" s="69"/>
      <c r="B60" s="73" t="s">
        <v>970</v>
      </c>
      <c r="C60" s="74" t="s">
        <v>971</v>
      </c>
      <c r="D60" s="75"/>
      <c r="E60" s="76"/>
      <c r="F60" s="76"/>
      <c r="G60" s="77"/>
      <c r="H60" s="69"/>
    </row>
    <row r="61" spans="1:8" ht="15" customHeight="1">
      <c r="A61" s="69"/>
      <c r="B61" s="73" t="s">
        <v>972</v>
      </c>
      <c r="C61" s="74" t="s">
        <v>973</v>
      </c>
      <c r="D61" s="75" t="s">
        <v>104</v>
      </c>
      <c r="E61" s="76" t="s">
        <v>974</v>
      </c>
      <c r="F61" s="76" t="s">
        <v>975</v>
      </c>
      <c r="G61" s="77" t="s">
        <v>976</v>
      </c>
      <c r="H61" s="69"/>
    </row>
    <row r="62" spans="1:8" ht="15" customHeight="1">
      <c r="A62" s="69"/>
      <c r="B62" s="73" t="s">
        <v>977</v>
      </c>
      <c r="C62" s="74" t="s">
        <v>978</v>
      </c>
      <c r="D62" s="75"/>
      <c r="E62" s="76"/>
      <c r="F62" s="76"/>
      <c r="G62" s="77"/>
      <c r="H62" s="69"/>
    </row>
    <row r="63" spans="1:8" ht="15" customHeight="1">
      <c r="A63" s="69"/>
      <c r="B63" s="73" t="s">
        <v>920</v>
      </c>
      <c r="C63" s="74" t="s">
        <v>979</v>
      </c>
      <c r="D63" s="75" t="s">
        <v>104</v>
      </c>
      <c r="E63" s="76" t="s">
        <v>980</v>
      </c>
      <c r="F63" s="76" t="s">
        <v>981</v>
      </c>
      <c r="G63" s="77" t="s">
        <v>982</v>
      </c>
      <c r="H63" s="69"/>
    </row>
    <row r="64" spans="1:8" ht="15" customHeight="1">
      <c r="A64" s="69"/>
      <c r="B64" s="73" t="s">
        <v>948</v>
      </c>
      <c r="C64" s="74" t="s">
        <v>983</v>
      </c>
      <c r="D64" s="75" t="s">
        <v>104</v>
      </c>
      <c r="E64" s="76" t="s">
        <v>984</v>
      </c>
      <c r="F64" s="76" t="s">
        <v>985</v>
      </c>
      <c r="G64" s="77" t="s">
        <v>986</v>
      </c>
      <c r="H64" s="69"/>
    </row>
    <row r="65" spans="1:8" ht="15" customHeight="1">
      <c r="A65" s="69"/>
      <c r="B65" s="73" t="s">
        <v>987</v>
      </c>
      <c r="C65" s="74" t="s">
        <v>988</v>
      </c>
      <c r="D65" s="75" t="s">
        <v>104</v>
      </c>
      <c r="E65" s="76"/>
      <c r="F65" s="76"/>
      <c r="G65" s="77"/>
      <c r="H65" s="69"/>
    </row>
    <row r="66" spans="1:8" ht="15" customHeight="1">
      <c r="A66" s="69"/>
      <c r="B66" s="73" t="s">
        <v>920</v>
      </c>
      <c r="C66" s="74" t="s">
        <v>989</v>
      </c>
      <c r="D66" s="75" t="s">
        <v>104</v>
      </c>
      <c r="E66" s="76" t="s">
        <v>830</v>
      </c>
      <c r="F66" s="76" t="s">
        <v>990</v>
      </c>
      <c r="G66" s="77" t="s">
        <v>991</v>
      </c>
      <c r="H66" s="69"/>
    </row>
    <row r="67" spans="1:8" ht="15" customHeight="1">
      <c r="A67" s="69"/>
      <c r="B67" s="73" t="s">
        <v>992</v>
      </c>
      <c r="C67" s="74" t="s">
        <v>993</v>
      </c>
      <c r="D67" s="75" t="s">
        <v>104</v>
      </c>
      <c r="E67" s="76" t="s">
        <v>994</v>
      </c>
      <c r="F67" s="76" t="s">
        <v>995</v>
      </c>
      <c r="G67" s="77" t="s">
        <v>996</v>
      </c>
      <c r="H67" s="69"/>
    </row>
    <row r="68" spans="1:8" ht="15" customHeight="1">
      <c r="A68" s="69"/>
      <c r="B68" s="73" t="s">
        <v>997</v>
      </c>
      <c r="C68" s="74" t="s">
        <v>998</v>
      </c>
      <c r="D68" s="75"/>
      <c r="E68" s="76"/>
      <c r="F68" s="76"/>
      <c r="G68" s="77"/>
      <c r="H68" s="69"/>
    </row>
    <row r="69" spans="1:8" ht="15" customHeight="1">
      <c r="A69" s="69"/>
      <c r="B69" s="73" t="s">
        <v>999</v>
      </c>
      <c r="C69" s="74" t="s">
        <v>1000</v>
      </c>
      <c r="D69" s="75" t="s">
        <v>104</v>
      </c>
      <c r="E69" s="76"/>
      <c r="F69" s="76"/>
      <c r="G69" s="77"/>
      <c r="H69" s="69"/>
    </row>
    <row r="70" spans="1:8" ht="15" customHeight="1">
      <c r="A70" s="69"/>
      <c r="B70" s="73" t="s">
        <v>920</v>
      </c>
      <c r="C70" s="74" t="s">
        <v>1001</v>
      </c>
      <c r="D70" s="75" t="s">
        <v>122</v>
      </c>
      <c r="E70" s="76" t="s">
        <v>1002</v>
      </c>
      <c r="F70" s="76" t="s">
        <v>1003</v>
      </c>
      <c r="G70" s="77" t="s">
        <v>1004</v>
      </c>
      <c r="H70" s="69"/>
    </row>
    <row r="71" spans="1:8" ht="15" customHeight="1">
      <c r="A71" s="69"/>
      <c r="B71" s="73" t="s">
        <v>924</v>
      </c>
      <c r="C71" s="74" t="s">
        <v>1005</v>
      </c>
      <c r="D71" s="75" t="s">
        <v>104</v>
      </c>
      <c r="E71" s="76" t="s">
        <v>1006</v>
      </c>
      <c r="F71" s="76" t="s">
        <v>1007</v>
      </c>
      <c r="G71" s="77" t="s">
        <v>1008</v>
      </c>
      <c r="H71" s="69"/>
    </row>
    <row r="72" spans="1:8" ht="15" customHeight="1">
      <c r="A72" s="69"/>
      <c r="B72" s="73" t="s">
        <v>1009</v>
      </c>
      <c r="C72" s="74" t="s">
        <v>154</v>
      </c>
      <c r="D72" s="75"/>
      <c r="E72" s="76"/>
      <c r="F72" s="76"/>
      <c r="G72" s="77"/>
      <c r="H72" s="69"/>
    </row>
    <row r="73" spans="1:8" ht="15" customHeight="1">
      <c r="A73" s="69"/>
      <c r="B73" s="73" t="s">
        <v>920</v>
      </c>
      <c r="C73" s="74" t="s">
        <v>1010</v>
      </c>
      <c r="D73" s="75" t="s">
        <v>122</v>
      </c>
      <c r="E73" s="76" t="s">
        <v>1011</v>
      </c>
      <c r="F73" s="76" t="s">
        <v>1012</v>
      </c>
      <c r="G73" s="77" t="s">
        <v>1013</v>
      </c>
      <c r="H73" s="69"/>
    </row>
    <row r="74" spans="1:8" ht="15" customHeight="1">
      <c r="A74" s="69"/>
      <c r="B74" s="73" t="s">
        <v>1014</v>
      </c>
      <c r="C74" s="74" t="s">
        <v>1015</v>
      </c>
      <c r="D74" s="75"/>
      <c r="E74" s="76"/>
      <c r="F74" s="76"/>
      <c r="G74" s="77"/>
      <c r="H74" s="69"/>
    </row>
    <row r="75" spans="1:8" ht="15" customHeight="1">
      <c r="A75" s="69"/>
      <c r="B75" s="73" t="s">
        <v>920</v>
      </c>
      <c r="C75" s="74" t="s">
        <v>1016</v>
      </c>
      <c r="D75" s="75"/>
      <c r="E75" s="76"/>
      <c r="F75" s="76"/>
      <c r="G75" s="77"/>
      <c r="H75" s="69"/>
    </row>
    <row r="76" spans="1:8" ht="15" customHeight="1">
      <c r="A76" s="69"/>
      <c r="B76" s="73" t="s">
        <v>1017</v>
      </c>
      <c r="C76" s="74" t="s">
        <v>1018</v>
      </c>
      <c r="D76" s="75" t="s">
        <v>166</v>
      </c>
      <c r="E76" s="76"/>
      <c r="F76" s="76"/>
      <c r="G76" s="77"/>
      <c r="H76" s="69"/>
    </row>
    <row r="77" spans="1:8" ht="15" customHeight="1">
      <c r="A77" s="69"/>
      <c r="B77" s="73" t="s">
        <v>1019</v>
      </c>
      <c r="C77" s="74" t="s">
        <v>1020</v>
      </c>
      <c r="D77" s="75" t="s">
        <v>166</v>
      </c>
      <c r="E77" s="76" t="s">
        <v>1021</v>
      </c>
      <c r="F77" s="76" t="s">
        <v>1022</v>
      </c>
      <c r="G77" s="77" t="s">
        <v>1023</v>
      </c>
      <c r="H77" s="69"/>
    </row>
    <row r="78" spans="1:8" ht="15" customHeight="1">
      <c r="A78" s="69"/>
      <c r="B78" s="73" t="s">
        <v>1024</v>
      </c>
      <c r="C78" s="74" t="s">
        <v>1025</v>
      </c>
      <c r="D78" s="75" t="s">
        <v>166</v>
      </c>
      <c r="E78" s="76" t="s">
        <v>1026</v>
      </c>
      <c r="F78" s="76" t="s">
        <v>1027</v>
      </c>
      <c r="G78" s="77" t="s">
        <v>1028</v>
      </c>
      <c r="H78" s="69"/>
    </row>
    <row r="79" spans="1:8" ht="15" customHeight="1">
      <c r="A79" s="69"/>
      <c r="B79" s="73" t="s">
        <v>924</v>
      </c>
      <c r="C79" s="74" t="s">
        <v>1029</v>
      </c>
      <c r="D79" s="75" t="s">
        <v>288</v>
      </c>
      <c r="E79" s="76" t="s">
        <v>1030</v>
      </c>
      <c r="F79" s="76" t="s">
        <v>1031</v>
      </c>
      <c r="G79" s="77" t="s">
        <v>1032</v>
      </c>
      <c r="H79" s="69"/>
    </row>
    <row r="80" spans="1:8" ht="15" customHeight="1">
      <c r="A80" s="69"/>
      <c r="B80" s="73" t="s">
        <v>1033</v>
      </c>
      <c r="C80" s="74" t="s">
        <v>1034</v>
      </c>
      <c r="D80" s="75"/>
      <c r="E80" s="76"/>
      <c r="F80" s="76"/>
      <c r="G80" s="77"/>
      <c r="H80" s="69"/>
    </row>
    <row r="81" spans="1:8" ht="15" customHeight="1">
      <c r="A81" s="69"/>
      <c r="B81" s="73" t="s">
        <v>1035</v>
      </c>
      <c r="C81" s="74" t="s">
        <v>1036</v>
      </c>
      <c r="D81" s="75"/>
      <c r="E81" s="76"/>
      <c r="F81" s="76"/>
      <c r="G81" s="77"/>
      <c r="H81" s="69"/>
    </row>
    <row r="82" spans="1:8" ht="15" customHeight="1">
      <c r="A82" s="69"/>
      <c r="B82" s="73" t="s">
        <v>920</v>
      </c>
      <c r="C82" s="74" t="s">
        <v>1037</v>
      </c>
      <c r="D82" s="75" t="s">
        <v>247</v>
      </c>
      <c r="E82" s="76" t="s">
        <v>1038</v>
      </c>
      <c r="F82" s="76" t="s">
        <v>1039</v>
      </c>
      <c r="G82" s="77" t="s">
        <v>1040</v>
      </c>
      <c r="H82" s="69"/>
    </row>
    <row r="83" spans="1:8" ht="15" customHeight="1">
      <c r="A83" s="69"/>
      <c r="B83" s="73" t="s">
        <v>924</v>
      </c>
      <c r="C83" s="74" t="s">
        <v>1041</v>
      </c>
      <c r="D83" s="75" t="s">
        <v>247</v>
      </c>
      <c r="E83" s="76" t="s">
        <v>1042</v>
      </c>
      <c r="F83" s="76" t="s">
        <v>1043</v>
      </c>
      <c r="G83" s="77" t="s">
        <v>1044</v>
      </c>
      <c r="H83" s="69"/>
    </row>
    <row r="84" spans="1:8" ht="15" customHeight="1">
      <c r="A84" s="69"/>
      <c r="B84" s="73" t="s">
        <v>948</v>
      </c>
      <c r="C84" s="74" t="s">
        <v>1045</v>
      </c>
      <c r="D84" s="75" t="s">
        <v>247</v>
      </c>
      <c r="E84" s="76" t="s">
        <v>1046</v>
      </c>
      <c r="F84" s="76" t="s">
        <v>1047</v>
      </c>
      <c r="G84" s="77" t="s">
        <v>1048</v>
      </c>
      <c r="H84" s="69"/>
    </row>
    <row r="85" spans="1:8" ht="15" customHeight="1">
      <c r="A85" s="69"/>
      <c r="B85" s="73" t="s">
        <v>1049</v>
      </c>
      <c r="C85" s="74" t="s">
        <v>1050</v>
      </c>
      <c r="D85" s="75" t="s">
        <v>247</v>
      </c>
      <c r="E85" s="76" t="s">
        <v>1042</v>
      </c>
      <c r="F85" s="76" t="s">
        <v>1051</v>
      </c>
      <c r="G85" s="77" t="s">
        <v>1052</v>
      </c>
      <c r="H85" s="69"/>
    </row>
    <row r="86" spans="1:8" ht="15" customHeight="1">
      <c r="A86" s="69"/>
      <c r="B86" s="73" t="s">
        <v>1053</v>
      </c>
      <c r="C86" s="74" t="s">
        <v>1054</v>
      </c>
      <c r="D86" s="75" t="s">
        <v>124</v>
      </c>
      <c r="E86" s="76" t="s">
        <v>1055</v>
      </c>
      <c r="F86" s="76" t="s">
        <v>1056</v>
      </c>
      <c r="G86" s="77" t="s">
        <v>1057</v>
      </c>
      <c r="H86" s="69"/>
    </row>
    <row r="87" spans="1:8" ht="15" customHeight="1">
      <c r="A87" s="69"/>
      <c r="B87" s="73" t="s">
        <v>1058</v>
      </c>
      <c r="C87" s="74" t="s">
        <v>1059</v>
      </c>
      <c r="D87" s="75"/>
      <c r="E87" s="76"/>
      <c r="F87" s="76"/>
      <c r="G87" s="77"/>
      <c r="H87" s="69"/>
    </row>
    <row r="88" spans="1:8" ht="8" customHeight="1">
      <c r="A88" s="69"/>
      <c r="B88" s="73"/>
      <c r="C88" s="74"/>
      <c r="D88" s="75"/>
      <c r="E88" s="76"/>
      <c r="F88" s="76"/>
      <c r="G88" s="77"/>
      <c r="H88" s="69"/>
    </row>
    <row r="89" spans="1:8" ht="47" customHeight="1">
      <c r="A89" s="69"/>
      <c r="B89" s="69"/>
      <c r="C89" s="69"/>
      <c r="D89" s="69"/>
      <c r="E89" s="69"/>
      <c r="F89" s="69"/>
      <c r="G89" s="69"/>
      <c r="H89" s="69"/>
    </row>
    <row r="90" spans="1:8" ht="42" customHeight="1">
      <c r="A90" s="69"/>
      <c r="B90" s="69"/>
      <c r="C90" s="69"/>
      <c r="D90" s="69"/>
      <c r="E90" s="69"/>
      <c r="F90" s="69"/>
      <c r="G90" s="69"/>
      <c r="H90" s="69"/>
    </row>
    <row r="91" spans="1:8" ht="33" customHeight="1">
      <c r="A91" s="69"/>
      <c r="B91" s="284" t="s">
        <v>880</v>
      </c>
      <c r="C91" s="284"/>
      <c r="D91" s="284"/>
      <c r="E91" s="284"/>
      <c r="F91" s="284"/>
      <c r="G91" s="284"/>
      <c r="H91" s="69"/>
    </row>
    <row r="92" spans="1:8" ht="33" customHeight="1">
      <c r="A92" s="69"/>
      <c r="B92" s="285" t="s">
        <v>881</v>
      </c>
      <c r="C92" s="285"/>
      <c r="D92" s="285"/>
      <c r="E92" s="285"/>
      <c r="F92" s="285"/>
      <c r="G92" s="285"/>
      <c r="H92" s="69"/>
    </row>
    <row r="93" spans="1:8" ht="27" customHeight="1">
      <c r="A93" s="69"/>
      <c r="B93" s="286" t="s">
        <v>882</v>
      </c>
      <c r="C93" s="286"/>
      <c r="D93" s="286"/>
      <c r="E93" s="286"/>
      <c r="F93" s="286"/>
      <c r="G93" s="286"/>
      <c r="H93" s="69"/>
    </row>
    <row r="94" spans="1:8" ht="22" customHeight="1">
      <c r="A94" s="69"/>
      <c r="B94" s="287" t="s">
        <v>814</v>
      </c>
      <c r="C94" s="287"/>
      <c r="D94" s="287"/>
      <c r="E94" s="287"/>
      <c r="F94" s="287"/>
      <c r="G94" s="287"/>
      <c r="H94" s="69"/>
    </row>
    <row r="95" spans="1:8" ht="17" customHeight="1">
      <c r="A95" s="69"/>
      <c r="B95" s="70" t="s">
        <v>883</v>
      </c>
      <c r="C95" s="71" t="s">
        <v>884</v>
      </c>
      <c r="D95" s="71" t="s">
        <v>99</v>
      </c>
      <c r="E95" s="71" t="s">
        <v>100</v>
      </c>
      <c r="F95" s="71" t="s">
        <v>885</v>
      </c>
      <c r="G95" s="72" t="s">
        <v>886</v>
      </c>
      <c r="H95" s="69"/>
    </row>
    <row r="96" spans="1:8" ht="15" customHeight="1">
      <c r="A96" s="69"/>
      <c r="B96" s="73" t="s">
        <v>1060</v>
      </c>
      <c r="C96" s="74" t="s">
        <v>1061</v>
      </c>
      <c r="D96" s="75" t="s">
        <v>166</v>
      </c>
      <c r="E96" s="76" t="s">
        <v>1062</v>
      </c>
      <c r="F96" s="76" t="s">
        <v>1063</v>
      </c>
      <c r="G96" s="77" t="s">
        <v>1064</v>
      </c>
      <c r="H96" s="69"/>
    </row>
    <row r="97" spans="1:8" ht="409.5" customHeight="1">
      <c r="A97" s="69"/>
      <c r="B97" s="73"/>
      <c r="C97" s="74"/>
      <c r="D97" s="75"/>
      <c r="E97" s="76"/>
      <c r="F97" s="76"/>
      <c r="G97" s="77"/>
      <c r="H97" s="69"/>
    </row>
    <row r="98" spans="1:8" ht="15" customHeight="1">
      <c r="A98" s="69"/>
      <c r="B98" s="288" t="s">
        <v>1065</v>
      </c>
      <c r="C98" s="288"/>
      <c r="D98" s="288"/>
      <c r="E98" s="288"/>
      <c r="F98" s="288"/>
      <c r="G98" s="288"/>
      <c r="H98" s="69"/>
    </row>
    <row r="99" spans="1:8" ht="47" customHeight="1">
      <c r="A99" s="69"/>
      <c r="B99" s="69"/>
      <c r="C99" s="69"/>
      <c r="D99" s="69"/>
      <c r="E99" s="69"/>
      <c r="F99" s="69"/>
      <c r="G99" s="69"/>
      <c r="H99" s="69"/>
    </row>
    <row r="100" spans="1:8" ht="42" customHeight="1">
      <c r="A100" s="69"/>
      <c r="B100" s="69"/>
      <c r="C100" s="69"/>
      <c r="D100" s="69"/>
      <c r="E100" s="69"/>
      <c r="F100" s="69"/>
      <c r="G100" s="69"/>
      <c r="H100" s="69"/>
    </row>
    <row r="101" spans="1:8" ht="33" customHeight="1">
      <c r="A101" s="69"/>
      <c r="B101" s="284" t="s">
        <v>880</v>
      </c>
      <c r="C101" s="284"/>
      <c r="D101" s="284"/>
      <c r="E101" s="284"/>
      <c r="F101" s="284"/>
      <c r="G101" s="284"/>
      <c r="H101" s="69"/>
    </row>
    <row r="102" spans="1:8" ht="33" customHeight="1">
      <c r="A102" s="69"/>
      <c r="B102" s="285" t="s">
        <v>881</v>
      </c>
      <c r="C102" s="285"/>
      <c r="D102" s="285"/>
      <c r="E102" s="285"/>
      <c r="F102" s="285"/>
      <c r="G102" s="285"/>
      <c r="H102" s="69"/>
    </row>
    <row r="103" spans="1:8" ht="27" customHeight="1">
      <c r="A103" s="69"/>
      <c r="B103" s="286" t="s">
        <v>882</v>
      </c>
      <c r="C103" s="286"/>
      <c r="D103" s="286"/>
      <c r="E103" s="286"/>
      <c r="F103" s="286"/>
      <c r="G103" s="286"/>
      <c r="H103" s="69"/>
    </row>
    <row r="104" spans="1:8" ht="22" customHeight="1">
      <c r="A104" s="69"/>
      <c r="B104" s="287" t="s">
        <v>819</v>
      </c>
      <c r="C104" s="287"/>
      <c r="D104" s="287"/>
      <c r="E104" s="287"/>
      <c r="F104" s="287"/>
      <c r="G104" s="287"/>
      <c r="H104" s="69"/>
    </row>
    <row r="105" spans="1:8" ht="17" customHeight="1">
      <c r="A105" s="69"/>
      <c r="B105" s="70" t="s">
        <v>883</v>
      </c>
      <c r="C105" s="71" t="s">
        <v>884</v>
      </c>
      <c r="D105" s="71" t="s">
        <v>99</v>
      </c>
      <c r="E105" s="71" t="s">
        <v>100</v>
      </c>
      <c r="F105" s="71" t="s">
        <v>885</v>
      </c>
      <c r="G105" s="72" t="s">
        <v>886</v>
      </c>
      <c r="H105" s="69"/>
    </row>
    <row r="106" spans="1:8" ht="15" customHeight="1">
      <c r="A106" s="69"/>
      <c r="B106" s="73" t="s">
        <v>1066</v>
      </c>
      <c r="C106" s="74" t="s">
        <v>1067</v>
      </c>
      <c r="D106" s="75"/>
      <c r="E106" s="76"/>
      <c r="F106" s="76"/>
      <c r="G106" s="77"/>
      <c r="H106" s="69"/>
    </row>
    <row r="107" spans="1:8" ht="15" customHeight="1">
      <c r="A107" s="69"/>
      <c r="B107" s="73" t="s">
        <v>1068</v>
      </c>
      <c r="C107" s="74" t="s">
        <v>1069</v>
      </c>
      <c r="D107" s="75" t="s">
        <v>104</v>
      </c>
      <c r="E107" s="76" t="s">
        <v>1070</v>
      </c>
      <c r="F107" s="76" t="s">
        <v>1071</v>
      </c>
      <c r="G107" s="77" t="s">
        <v>1072</v>
      </c>
      <c r="H107" s="69"/>
    </row>
    <row r="108" spans="1:8" ht="15" customHeight="1">
      <c r="A108" s="69"/>
      <c r="B108" s="73" t="s">
        <v>1068</v>
      </c>
      <c r="C108" s="74" t="s">
        <v>1073</v>
      </c>
      <c r="D108" s="75"/>
      <c r="E108" s="76"/>
      <c r="F108" s="76"/>
      <c r="G108" s="77"/>
      <c r="H108" s="69"/>
    </row>
    <row r="109" spans="1:8" ht="15" customHeight="1">
      <c r="A109" s="69"/>
      <c r="B109" s="73" t="s">
        <v>1049</v>
      </c>
      <c r="C109" s="74" t="s">
        <v>931</v>
      </c>
      <c r="D109" s="75"/>
      <c r="E109" s="76"/>
      <c r="F109" s="76"/>
      <c r="G109" s="77"/>
      <c r="H109" s="69"/>
    </row>
    <row r="110" spans="1:8" ht="15" customHeight="1">
      <c r="A110" s="69"/>
      <c r="B110" s="73" t="s">
        <v>1074</v>
      </c>
      <c r="C110" s="74" t="s">
        <v>1075</v>
      </c>
      <c r="D110" s="75" t="s">
        <v>124</v>
      </c>
      <c r="E110" s="76" t="s">
        <v>1076</v>
      </c>
      <c r="F110" s="76" t="s">
        <v>1077</v>
      </c>
      <c r="G110" s="77" t="s">
        <v>1078</v>
      </c>
      <c r="H110" s="69"/>
    </row>
    <row r="111" spans="1:8" ht="15" customHeight="1">
      <c r="A111" s="69"/>
      <c r="B111" s="73" t="s">
        <v>1079</v>
      </c>
      <c r="C111" s="74" t="s">
        <v>1080</v>
      </c>
      <c r="D111" s="75" t="s">
        <v>124</v>
      </c>
      <c r="E111" s="76" t="s">
        <v>1081</v>
      </c>
      <c r="F111" s="76" t="s">
        <v>1082</v>
      </c>
      <c r="G111" s="77" t="s">
        <v>1083</v>
      </c>
      <c r="H111" s="69"/>
    </row>
    <row r="112" spans="1:8" ht="15" customHeight="1">
      <c r="A112" s="69"/>
      <c r="B112" s="73" t="s">
        <v>1084</v>
      </c>
      <c r="C112" s="74" t="s">
        <v>1085</v>
      </c>
      <c r="D112" s="75" t="s">
        <v>124</v>
      </c>
      <c r="E112" s="76" t="s">
        <v>1086</v>
      </c>
      <c r="F112" s="76" t="s">
        <v>1087</v>
      </c>
      <c r="G112" s="77" t="s">
        <v>1088</v>
      </c>
      <c r="H112" s="69"/>
    </row>
    <row r="113" spans="1:8" ht="409.5" customHeight="1">
      <c r="A113" s="69"/>
      <c r="B113" s="73"/>
      <c r="C113" s="74"/>
      <c r="D113" s="75"/>
      <c r="E113" s="76"/>
      <c r="F113" s="76"/>
      <c r="G113" s="77"/>
      <c r="H113" s="69"/>
    </row>
    <row r="114" spans="1:8" ht="15" customHeight="1">
      <c r="A114" s="69"/>
      <c r="B114" s="288" t="s">
        <v>1089</v>
      </c>
      <c r="C114" s="288"/>
      <c r="D114" s="288"/>
      <c r="E114" s="288"/>
      <c r="F114" s="288"/>
      <c r="G114" s="288"/>
      <c r="H114" s="69"/>
    </row>
    <row r="115" spans="1:8" ht="47" customHeight="1">
      <c r="A115" s="69"/>
      <c r="B115" s="69"/>
      <c r="C115" s="69"/>
      <c r="D115" s="69"/>
      <c r="E115" s="69"/>
      <c r="F115" s="69"/>
      <c r="G115" s="69"/>
      <c r="H115" s="69"/>
    </row>
  </sheetData>
  <mergeCells count="29">
    <mergeCell ref="B102:G102"/>
    <mergeCell ref="B103:G103"/>
    <mergeCell ref="B104:G104"/>
    <mergeCell ref="B114:G114"/>
    <mergeCell ref="B92:G92"/>
    <mergeCell ref="B93:G93"/>
    <mergeCell ref="B94:G94"/>
    <mergeCell ref="B98:G98"/>
    <mergeCell ref="B101:G101"/>
    <mergeCell ref="B41:G41"/>
    <mergeCell ref="B42:G42"/>
    <mergeCell ref="B43:G43"/>
    <mergeCell ref="B44:G44"/>
    <mergeCell ref="B91:G91"/>
    <mergeCell ref="B28:G28"/>
    <mergeCell ref="B29:G29"/>
    <mergeCell ref="B30:G30"/>
    <mergeCell ref="B31:G31"/>
    <mergeCell ref="B38:G38"/>
    <mergeCell ref="B13:G13"/>
    <mergeCell ref="B14:G14"/>
    <mergeCell ref="B15:G15"/>
    <mergeCell ref="B16:G16"/>
    <mergeCell ref="B25:G25"/>
    <mergeCell ref="B2:G2"/>
    <mergeCell ref="B3:G3"/>
    <mergeCell ref="B4:G4"/>
    <mergeCell ref="B5:G5"/>
    <mergeCell ref="B10:G10"/>
  </mergeCells>
  <phoneticPr fontId="59" type="noConversion"/>
  <pageMargins left="0" right="0" top="0" bottom="0" header="0" footer="0"/>
  <pageSetup paperSize="9" scale="93" fitToWidth="595" fitToHeight="832" orientation="portrait" horizontalDpi="300" verticalDpi="300" r:id="rId1"/>
  <headerFooter scaleWithDoc="0" alignWithMargins="0"/>
  <rowBreaks count="4" manualBreakCount="4">
    <brk id="11" max="16383" man="1"/>
    <brk id="26" max="16383" man="1"/>
    <brk id="39" max="16383" man="1"/>
    <brk id="9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2"/>
  <sheetViews>
    <sheetView view="pageBreakPreview" zoomScale="115" zoomScaleNormal="130" workbookViewId="0">
      <selection activeCell="H126" sqref="H126"/>
    </sheetView>
  </sheetViews>
  <sheetFormatPr defaultColWidth="9.1796875" defaultRowHeight="12.5"/>
  <cols>
    <col min="1" max="1" width="11.72656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9.1796875" style="68"/>
  </cols>
  <sheetData>
    <row r="1" spans="1:8" ht="42" customHeight="1">
      <c r="A1" s="69"/>
      <c r="B1" s="69"/>
      <c r="C1" s="69"/>
      <c r="D1" s="69"/>
      <c r="E1" s="69"/>
      <c r="F1" s="69"/>
      <c r="G1" s="69"/>
      <c r="H1" s="69"/>
    </row>
    <row r="2" spans="1:8" ht="33" customHeight="1">
      <c r="A2" s="69"/>
      <c r="B2" s="284" t="s">
        <v>880</v>
      </c>
      <c r="C2" s="284"/>
      <c r="D2" s="284"/>
      <c r="E2" s="284"/>
      <c r="F2" s="284"/>
      <c r="G2" s="284"/>
      <c r="H2" s="69"/>
    </row>
    <row r="3" spans="1:8" ht="33" customHeight="1">
      <c r="A3" s="69"/>
      <c r="B3" s="285" t="s">
        <v>881</v>
      </c>
      <c r="C3" s="285"/>
      <c r="D3" s="285"/>
      <c r="E3" s="285"/>
      <c r="F3" s="285"/>
      <c r="G3" s="285"/>
      <c r="H3" s="69"/>
    </row>
    <row r="4" spans="1:8" ht="33" customHeight="1">
      <c r="A4" s="69"/>
      <c r="B4" s="286" t="s">
        <v>1090</v>
      </c>
      <c r="C4" s="286"/>
      <c r="D4" s="286"/>
      <c r="E4" s="286"/>
      <c r="F4" s="286"/>
      <c r="G4" s="286"/>
      <c r="H4" s="69"/>
    </row>
    <row r="5" spans="1:8" ht="22" customHeight="1">
      <c r="A5" s="69"/>
      <c r="B5" s="287" t="s">
        <v>796</v>
      </c>
      <c r="C5" s="287"/>
      <c r="D5" s="287"/>
      <c r="E5" s="287"/>
      <c r="F5" s="287"/>
      <c r="G5" s="287"/>
      <c r="H5" s="69"/>
    </row>
    <row r="6" spans="1:8" ht="17" customHeight="1">
      <c r="A6" s="69"/>
      <c r="B6" s="70" t="s">
        <v>883</v>
      </c>
      <c r="C6" s="71" t="s">
        <v>884</v>
      </c>
      <c r="D6" s="71" t="s">
        <v>99</v>
      </c>
      <c r="E6" s="71" t="s">
        <v>100</v>
      </c>
      <c r="F6" s="71" t="s">
        <v>885</v>
      </c>
      <c r="G6" s="72" t="s">
        <v>886</v>
      </c>
      <c r="H6" s="69"/>
    </row>
    <row r="7" spans="1:8" ht="15" customHeight="1">
      <c r="A7" s="69"/>
      <c r="B7" s="73" t="s">
        <v>887</v>
      </c>
      <c r="C7" s="74" t="s">
        <v>888</v>
      </c>
      <c r="D7" s="75"/>
      <c r="E7" s="76"/>
      <c r="F7" s="76"/>
      <c r="G7" s="77"/>
      <c r="H7" s="69"/>
    </row>
    <row r="8" spans="1:8" ht="15" customHeight="1">
      <c r="A8" s="69"/>
      <c r="B8" s="73" t="s">
        <v>889</v>
      </c>
      <c r="C8" s="74" t="s">
        <v>890</v>
      </c>
      <c r="D8" s="75" t="s">
        <v>891</v>
      </c>
      <c r="E8" s="76"/>
      <c r="F8" s="76"/>
      <c r="G8" s="77" t="s">
        <v>797</v>
      </c>
      <c r="H8" s="69"/>
    </row>
    <row r="9" spans="1:8" ht="409.5" customHeight="1">
      <c r="A9" s="69"/>
      <c r="B9" s="73"/>
      <c r="C9" s="74"/>
      <c r="D9" s="75"/>
      <c r="E9" s="76"/>
      <c r="F9" s="76"/>
      <c r="G9" s="77"/>
      <c r="H9" s="69"/>
    </row>
    <row r="10" spans="1:8" ht="15" customHeight="1">
      <c r="A10" s="69"/>
      <c r="B10" s="288" t="s">
        <v>1091</v>
      </c>
      <c r="C10" s="288"/>
      <c r="D10" s="288"/>
      <c r="E10" s="288"/>
      <c r="F10" s="288"/>
      <c r="G10" s="288"/>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4" t="s">
        <v>880</v>
      </c>
      <c r="C13" s="284"/>
      <c r="D13" s="284"/>
      <c r="E13" s="284"/>
      <c r="F13" s="284"/>
      <c r="G13" s="284"/>
      <c r="H13" s="69"/>
    </row>
    <row r="14" spans="1:8" ht="33" customHeight="1">
      <c r="A14" s="69"/>
      <c r="B14" s="285" t="s">
        <v>881</v>
      </c>
      <c r="C14" s="285"/>
      <c r="D14" s="285"/>
      <c r="E14" s="285"/>
      <c r="F14" s="285"/>
      <c r="G14" s="285"/>
      <c r="H14" s="69"/>
    </row>
    <row r="15" spans="1:8" ht="33" customHeight="1">
      <c r="A15" s="69"/>
      <c r="B15" s="286" t="s">
        <v>1090</v>
      </c>
      <c r="C15" s="286"/>
      <c r="D15" s="286"/>
      <c r="E15" s="286"/>
      <c r="F15" s="286"/>
      <c r="G15" s="286"/>
      <c r="H15" s="69"/>
    </row>
    <row r="16" spans="1:8" ht="22" customHeight="1">
      <c r="A16" s="69"/>
      <c r="B16" s="287" t="s">
        <v>802</v>
      </c>
      <c r="C16" s="287"/>
      <c r="D16" s="287"/>
      <c r="E16" s="287"/>
      <c r="F16" s="287"/>
      <c r="G16" s="287"/>
      <c r="H16" s="69"/>
    </row>
    <row r="17" spans="1:8" ht="17" customHeight="1">
      <c r="A17" s="69"/>
      <c r="B17" s="70" t="s">
        <v>883</v>
      </c>
      <c r="C17" s="71" t="s">
        <v>884</v>
      </c>
      <c r="D17" s="71" t="s">
        <v>99</v>
      </c>
      <c r="E17" s="71" t="s">
        <v>100</v>
      </c>
      <c r="F17" s="71" t="s">
        <v>885</v>
      </c>
      <c r="G17" s="72" t="s">
        <v>886</v>
      </c>
      <c r="H17" s="69"/>
    </row>
    <row r="18" spans="1:8" ht="15" customHeight="1">
      <c r="A18" s="69"/>
      <c r="B18" s="73" t="s">
        <v>894</v>
      </c>
      <c r="C18" s="74" t="s">
        <v>895</v>
      </c>
      <c r="D18" s="75"/>
      <c r="E18" s="76"/>
      <c r="F18" s="76"/>
      <c r="G18" s="77"/>
      <c r="H18" s="69"/>
    </row>
    <row r="19" spans="1:8" ht="15" customHeight="1">
      <c r="A19" s="69"/>
      <c r="B19" s="73" t="s">
        <v>896</v>
      </c>
      <c r="C19" s="74" t="s">
        <v>1092</v>
      </c>
      <c r="D19" s="75"/>
      <c r="E19" s="76"/>
      <c r="F19" s="76"/>
      <c r="G19" s="77"/>
      <c r="H19" s="69"/>
    </row>
    <row r="20" spans="1:8" ht="15" customHeight="1">
      <c r="A20" s="69"/>
      <c r="B20" s="73" t="s">
        <v>898</v>
      </c>
      <c r="C20" s="74" t="s">
        <v>899</v>
      </c>
      <c r="D20" s="75" t="s">
        <v>104</v>
      </c>
      <c r="E20" s="76"/>
      <c r="F20" s="76"/>
      <c r="G20" s="77"/>
      <c r="H20" s="69"/>
    </row>
    <row r="21" spans="1:8" ht="15" customHeight="1">
      <c r="A21" s="69"/>
      <c r="B21" s="73" t="s">
        <v>900</v>
      </c>
      <c r="C21" s="74" t="s">
        <v>1093</v>
      </c>
      <c r="D21" s="75" t="s">
        <v>104</v>
      </c>
      <c r="E21" s="76" t="s">
        <v>1094</v>
      </c>
      <c r="F21" s="76" t="s">
        <v>1095</v>
      </c>
      <c r="G21" s="77" t="s">
        <v>1096</v>
      </c>
      <c r="H21" s="69"/>
    </row>
    <row r="22" spans="1:8" ht="15" customHeight="1">
      <c r="A22" s="69"/>
      <c r="B22" s="73" t="s">
        <v>905</v>
      </c>
      <c r="C22" s="74" t="s">
        <v>925</v>
      </c>
      <c r="D22" s="75" t="s">
        <v>104</v>
      </c>
      <c r="E22" s="76" t="s">
        <v>1097</v>
      </c>
      <c r="F22" s="76" t="s">
        <v>1098</v>
      </c>
      <c r="G22" s="77" t="s">
        <v>1099</v>
      </c>
      <c r="H22" s="69"/>
    </row>
    <row r="23" spans="1:8" ht="15" customHeight="1">
      <c r="A23" s="69"/>
      <c r="B23" s="73" t="s">
        <v>910</v>
      </c>
      <c r="C23" s="74" t="s">
        <v>901</v>
      </c>
      <c r="D23" s="75" t="s">
        <v>104</v>
      </c>
      <c r="E23" s="76" t="s">
        <v>1100</v>
      </c>
      <c r="F23" s="76" t="s">
        <v>1101</v>
      </c>
      <c r="G23" s="77" t="s">
        <v>1102</v>
      </c>
      <c r="H23" s="69"/>
    </row>
    <row r="24" spans="1:8" ht="15" customHeight="1">
      <c r="A24" s="69"/>
      <c r="B24" s="73" t="s">
        <v>1103</v>
      </c>
      <c r="C24" s="74" t="s">
        <v>1104</v>
      </c>
      <c r="D24" s="75" t="s">
        <v>104</v>
      </c>
      <c r="E24" s="76" t="s">
        <v>1105</v>
      </c>
      <c r="F24" s="76" t="s">
        <v>1106</v>
      </c>
      <c r="G24" s="77" t="s">
        <v>1107</v>
      </c>
      <c r="H24" s="69"/>
    </row>
    <row r="25" spans="1:8" ht="15" customHeight="1">
      <c r="A25" s="69"/>
      <c r="B25" s="73" t="s">
        <v>1108</v>
      </c>
      <c r="C25" s="74" t="s">
        <v>1109</v>
      </c>
      <c r="D25" s="75" t="s">
        <v>104</v>
      </c>
      <c r="E25" s="76" t="s">
        <v>1110</v>
      </c>
      <c r="F25" s="76" t="s">
        <v>1111</v>
      </c>
      <c r="G25" s="77" t="s">
        <v>1112</v>
      </c>
      <c r="H25" s="69"/>
    </row>
    <row r="26" spans="1:8" ht="409.5" customHeight="1">
      <c r="A26" s="69"/>
      <c r="B26" s="73"/>
      <c r="C26" s="74"/>
      <c r="D26" s="75"/>
      <c r="E26" s="76"/>
      <c r="F26" s="76"/>
      <c r="G26" s="77"/>
      <c r="H26" s="69"/>
    </row>
    <row r="27" spans="1:8" ht="15" customHeight="1">
      <c r="A27" s="69"/>
      <c r="B27" s="288" t="s">
        <v>1113</v>
      </c>
      <c r="C27" s="288"/>
      <c r="D27" s="288"/>
      <c r="E27" s="288"/>
      <c r="F27" s="288"/>
      <c r="G27" s="288"/>
      <c r="H27" s="69"/>
    </row>
    <row r="28" spans="1:8" ht="47" customHeight="1">
      <c r="A28" s="69"/>
      <c r="B28" s="69"/>
      <c r="C28" s="69"/>
      <c r="D28" s="69"/>
      <c r="E28" s="69"/>
      <c r="F28" s="69"/>
      <c r="G28" s="69"/>
      <c r="H28" s="69"/>
    </row>
    <row r="29" spans="1:8" ht="42" customHeight="1">
      <c r="A29" s="69"/>
      <c r="B29" s="69"/>
      <c r="C29" s="69"/>
      <c r="D29" s="69"/>
      <c r="E29" s="69"/>
      <c r="F29" s="69"/>
      <c r="G29" s="69"/>
      <c r="H29" s="69"/>
    </row>
    <row r="30" spans="1:8" ht="33" customHeight="1">
      <c r="A30" s="69"/>
      <c r="B30" s="284" t="s">
        <v>880</v>
      </c>
      <c r="C30" s="284"/>
      <c r="D30" s="284"/>
      <c r="E30" s="284"/>
      <c r="F30" s="284"/>
      <c r="G30" s="284"/>
      <c r="H30" s="69"/>
    </row>
    <row r="31" spans="1:8" ht="33" customHeight="1">
      <c r="A31" s="69"/>
      <c r="B31" s="285" t="s">
        <v>881</v>
      </c>
      <c r="C31" s="285"/>
      <c r="D31" s="285"/>
      <c r="E31" s="285"/>
      <c r="F31" s="285"/>
      <c r="G31" s="285"/>
      <c r="H31" s="69"/>
    </row>
    <row r="32" spans="1:8" ht="33" customHeight="1">
      <c r="A32" s="69"/>
      <c r="B32" s="286" t="s">
        <v>1090</v>
      </c>
      <c r="C32" s="286"/>
      <c r="D32" s="286"/>
      <c r="E32" s="286"/>
      <c r="F32" s="286"/>
      <c r="G32" s="286"/>
      <c r="H32" s="69"/>
    </row>
    <row r="33" spans="1:8" ht="22" customHeight="1">
      <c r="A33" s="69"/>
      <c r="B33" s="287" t="s">
        <v>808</v>
      </c>
      <c r="C33" s="287"/>
      <c r="D33" s="287"/>
      <c r="E33" s="287"/>
      <c r="F33" s="287"/>
      <c r="G33" s="287"/>
      <c r="H33" s="69"/>
    </row>
    <row r="34" spans="1:8" ht="17" customHeight="1">
      <c r="A34" s="69"/>
      <c r="B34" s="70" t="s">
        <v>883</v>
      </c>
      <c r="C34" s="71" t="s">
        <v>884</v>
      </c>
      <c r="D34" s="71" t="s">
        <v>99</v>
      </c>
      <c r="E34" s="71" t="s">
        <v>100</v>
      </c>
      <c r="F34" s="71" t="s">
        <v>885</v>
      </c>
      <c r="G34" s="72" t="s">
        <v>886</v>
      </c>
      <c r="H34" s="69"/>
    </row>
    <row r="35" spans="1:8" ht="15" customHeight="1">
      <c r="A35" s="69"/>
      <c r="B35" s="73" t="s">
        <v>916</v>
      </c>
      <c r="C35" s="74" t="s">
        <v>917</v>
      </c>
      <c r="D35" s="75"/>
      <c r="E35" s="76"/>
      <c r="F35" s="76"/>
      <c r="G35" s="77"/>
      <c r="H35" s="69"/>
    </row>
    <row r="36" spans="1:8" ht="15" customHeight="1">
      <c r="A36" s="69"/>
      <c r="B36" s="73" t="s">
        <v>918</v>
      </c>
      <c r="C36" s="74" t="s">
        <v>919</v>
      </c>
      <c r="D36" s="75" t="s">
        <v>104</v>
      </c>
      <c r="E36" s="76"/>
      <c r="F36" s="76"/>
      <c r="G36" s="77"/>
      <c r="H36" s="69"/>
    </row>
    <row r="37" spans="1:8" ht="15" customHeight="1">
      <c r="A37" s="69"/>
      <c r="B37" s="73" t="s">
        <v>920</v>
      </c>
      <c r="C37" s="74" t="s">
        <v>911</v>
      </c>
      <c r="D37" s="75" t="s">
        <v>104</v>
      </c>
      <c r="E37" s="76" t="s">
        <v>1114</v>
      </c>
      <c r="F37" s="76" t="s">
        <v>1115</v>
      </c>
      <c r="G37" s="77" t="s">
        <v>1116</v>
      </c>
      <c r="H37" s="69"/>
    </row>
    <row r="38" spans="1:8" ht="15" customHeight="1">
      <c r="A38" s="69"/>
      <c r="B38" s="73" t="s">
        <v>924</v>
      </c>
      <c r="C38" s="74" t="s">
        <v>925</v>
      </c>
      <c r="D38" s="75" t="s">
        <v>104</v>
      </c>
      <c r="E38" s="76" t="s">
        <v>1117</v>
      </c>
      <c r="F38" s="76" t="s">
        <v>927</v>
      </c>
      <c r="G38" s="77" t="s">
        <v>1118</v>
      </c>
      <c r="H38" s="69"/>
    </row>
    <row r="39" spans="1:8" ht="409.5" customHeight="1">
      <c r="A39" s="69"/>
      <c r="B39" s="73"/>
      <c r="C39" s="74"/>
      <c r="D39" s="75"/>
      <c r="E39" s="76"/>
      <c r="F39" s="76"/>
      <c r="G39" s="77"/>
      <c r="H39" s="69"/>
    </row>
    <row r="40" spans="1:8" ht="15" customHeight="1">
      <c r="A40" s="69"/>
      <c r="B40" s="288" t="s">
        <v>1119</v>
      </c>
      <c r="C40" s="288"/>
      <c r="D40" s="288"/>
      <c r="E40" s="288"/>
      <c r="F40" s="288"/>
      <c r="G40" s="288"/>
      <c r="H40" s="69"/>
    </row>
    <row r="41" spans="1:8" ht="47" customHeight="1">
      <c r="A41" s="69"/>
      <c r="B41" s="69"/>
      <c r="C41" s="69"/>
      <c r="D41" s="69"/>
      <c r="E41" s="69"/>
      <c r="F41" s="69"/>
      <c r="G41" s="69"/>
      <c r="H41" s="69"/>
    </row>
    <row r="42" spans="1:8" ht="42" customHeight="1">
      <c r="A42" s="69"/>
      <c r="B42" s="69"/>
      <c r="C42" s="69"/>
      <c r="D42" s="69"/>
      <c r="E42" s="69"/>
      <c r="F42" s="69"/>
      <c r="G42" s="69"/>
      <c r="H42" s="69"/>
    </row>
    <row r="43" spans="1:8" ht="33" customHeight="1">
      <c r="A43" s="69"/>
      <c r="B43" s="284" t="s">
        <v>880</v>
      </c>
      <c r="C43" s="284"/>
      <c r="D43" s="284"/>
      <c r="E43" s="284"/>
      <c r="F43" s="284"/>
      <c r="G43" s="284"/>
      <c r="H43" s="69"/>
    </row>
    <row r="44" spans="1:8" ht="33" customHeight="1">
      <c r="A44" s="69"/>
      <c r="B44" s="285" t="s">
        <v>881</v>
      </c>
      <c r="C44" s="285"/>
      <c r="D44" s="285"/>
      <c r="E44" s="285"/>
      <c r="F44" s="285"/>
      <c r="G44" s="285"/>
      <c r="H44" s="69"/>
    </row>
    <row r="45" spans="1:8" ht="33" customHeight="1">
      <c r="A45" s="69"/>
      <c r="B45" s="286" t="s">
        <v>1090</v>
      </c>
      <c r="C45" s="286"/>
      <c r="D45" s="286"/>
      <c r="E45" s="286"/>
      <c r="F45" s="286"/>
      <c r="G45" s="286"/>
      <c r="H45" s="69"/>
    </row>
    <row r="46" spans="1:8" ht="22" customHeight="1">
      <c r="A46" s="69"/>
      <c r="B46" s="287" t="s">
        <v>814</v>
      </c>
      <c r="C46" s="287"/>
      <c r="D46" s="287"/>
      <c r="E46" s="287"/>
      <c r="F46" s="287"/>
      <c r="G46" s="287"/>
      <c r="H46" s="69"/>
    </row>
    <row r="47" spans="1:8" ht="17" customHeight="1">
      <c r="A47" s="69"/>
      <c r="B47" s="70" t="s">
        <v>883</v>
      </c>
      <c r="C47" s="71" t="s">
        <v>884</v>
      </c>
      <c r="D47" s="71" t="s">
        <v>99</v>
      </c>
      <c r="E47" s="71" t="s">
        <v>100</v>
      </c>
      <c r="F47" s="71" t="s">
        <v>885</v>
      </c>
      <c r="G47" s="72" t="s">
        <v>886</v>
      </c>
      <c r="H47" s="69"/>
    </row>
    <row r="48" spans="1:8" ht="15" customHeight="1">
      <c r="A48" s="69"/>
      <c r="B48" s="73" t="s">
        <v>930</v>
      </c>
      <c r="C48" s="74" t="s">
        <v>931</v>
      </c>
      <c r="D48" s="75"/>
      <c r="E48" s="76"/>
      <c r="F48" s="76"/>
      <c r="G48" s="77"/>
      <c r="H48" s="69"/>
    </row>
    <row r="49" spans="1:8" ht="15" customHeight="1">
      <c r="A49" s="69"/>
      <c r="B49" s="73" t="s">
        <v>932</v>
      </c>
      <c r="C49" s="74" t="s">
        <v>933</v>
      </c>
      <c r="D49" s="75"/>
      <c r="E49" s="76"/>
      <c r="F49" s="76"/>
      <c r="G49" s="77"/>
      <c r="H49" s="69"/>
    </row>
    <row r="50" spans="1:8" ht="15" customHeight="1">
      <c r="A50" s="69"/>
      <c r="B50" s="73" t="s">
        <v>924</v>
      </c>
      <c r="C50" s="74" t="s">
        <v>934</v>
      </c>
      <c r="D50" s="75" t="s">
        <v>124</v>
      </c>
      <c r="E50" s="76" t="s">
        <v>1120</v>
      </c>
      <c r="F50" s="76" t="s">
        <v>1121</v>
      </c>
      <c r="G50" s="77" t="s">
        <v>1122</v>
      </c>
      <c r="H50" s="69"/>
    </row>
    <row r="51" spans="1:8" ht="15" customHeight="1">
      <c r="A51" s="69"/>
      <c r="B51" s="73" t="s">
        <v>938</v>
      </c>
      <c r="C51" s="74" t="s">
        <v>939</v>
      </c>
      <c r="D51" s="75"/>
      <c r="E51" s="76"/>
      <c r="F51" s="76"/>
      <c r="G51" s="77"/>
      <c r="H51" s="69"/>
    </row>
    <row r="52" spans="1:8" ht="15" customHeight="1">
      <c r="A52" s="69"/>
      <c r="B52" s="73" t="s">
        <v>924</v>
      </c>
      <c r="C52" s="74" t="s">
        <v>934</v>
      </c>
      <c r="D52" s="75" t="s">
        <v>124</v>
      </c>
      <c r="E52" s="76" t="s">
        <v>1123</v>
      </c>
      <c r="F52" s="76" t="s">
        <v>1124</v>
      </c>
      <c r="G52" s="77" t="s">
        <v>1125</v>
      </c>
      <c r="H52" s="69"/>
    </row>
    <row r="53" spans="1:8" ht="15" customHeight="1">
      <c r="A53" s="69"/>
      <c r="B53" s="73" t="s">
        <v>943</v>
      </c>
      <c r="C53" s="74" t="s">
        <v>944</v>
      </c>
      <c r="D53" s="75"/>
      <c r="E53" s="76"/>
      <c r="F53" s="76"/>
      <c r="G53" s="77"/>
      <c r="H53" s="69"/>
    </row>
    <row r="54" spans="1:8" ht="15" customHeight="1">
      <c r="A54" s="69"/>
      <c r="B54" s="73" t="s">
        <v>924</v>
      </c>
      <c r="C54" s="74" t="s">
        <v>934</v>
      </c>
      <c r="D54" s="75" t="s">
        <v>124</v>
      </c>
      <c r="E54" s="76" t="s">
        <v>1126</v>
      </c>
      <c r="F54" s="76" t="s">
        <v>1127</v>
      </c>
      <c r="G54" s="77" t="s">
        <v>1128</v>
      </c>
      <c r="H54" s="69"/>
    </row>
    <row r="55" spans="1:8" ht="15" customHeight="1">
      <c r="A55" s="69"/>
      <c r="B55" s="73" t="s">
        <v>948</v>
      </c>
      <c r="C55" s="74" t="s">
        <v>949</v>
      </c>
      <c r="D55" s="75" t="s">
        <v>124</v>
      </c>
      <c r="E55" s="76" t="s">
        <v>1129</v>
      </c>
      <c r="F55" s="76" t="s">
        <v>1130</v>
      </c>
      <c r="G55" s="77" t="s">
        <v>1131</v>
      </c>
      <c r="H55" s="69"/>
    </row>
    <row r="56" spans="1:8" ht="15" customHeight="1">
      <c r="A56" s="69"/>
      <c r="B56" s="73" t="s">
        <v>953</v>
      </c>
      <c r="C56" s="74" t="s">
        <v>954</v>
      </c>
      <c r="D56" s="75"/>
      <c r="E56" s="76"/>
      <c r="F56" s="76"/>
      <c r="G56" s="77"/>
      <c r="H56" s="69"/>
    </row>
    <row r="57" spans="1:8" ht="15" customHeight="1">
      <c r="A57" s="69"/>
      <c r="B57" s="73" t="s">
        <v>924</v>
      </c>
      <c r="C57" s="74" t="s">
        <v>934</v>
      </c>
      <c r="D57" s="75" t="s">
        <v>124</v>
      </c>
      <c r="E57" s="76" t="s">
        <v>1132</v>
      </c>
      <c r="F57" s="76" t="s">
        <v>1133</v>
      </c>
      <c r="G57" s="77" t="s">
        <v>1134</v>
      </c>
      <c r="H57" s="69"/>
    </row>
    <row r="58" spans="1:8" ht="15" customHeight="1">
      <c r="A58" s="69"/>
      <c r="B58" s="73" t="s">
        <v>958</v>
      </c>
      <c r="C58" s="74" t="s">
        <v>959</v>
      </c>
      <c r="D58" s="75"/>
      <c r="E58" s="76"/>
      <c r="F58" s="76"/>
      <c r="G58" s="77"/>
      <c r="H58" s="69"/>
    </row>
    <row r="59" spans="1:8" ht="15" customHeight="1">
      <c r="A59" s="69"/>
      <c r="B59" s="73" t="s">
        <v>1135</v>
      </c>
      <c r="C59" s="74" t="s">
        <v>1136</v>
      </c>
      <c r="D59" s="75" t="s">
        <v>104</v>
      </c>
      <c r="E59" s="76"/>
      <c r="F59" s="76"/>
      <c r="G59" s="77"/>
      <c r="H59" s="69"/>
    </row>
    <row r="60" spans="1:8" ht="15" customHeight="1">
      <c r="A60" s="69"/>
      <c r="B60" s="73" t="s">
        <v>920</v>
      </c>
      <c r="C60" s="74" t="s">
        <v>1137</v>
      </c>
      <c r="D60" s="75"/>
      <c r="E60" s="76" t="s">
        <v>1138</v>
      </c>
      <c r="F60" s="76" t="s">
        <v>1139</v>
      </c>
      <c r="G60" s="77" t="s">
        <v>1140</v>
      </c>
      <c r="H60" s="69"/>
    </row>
    <row r="61" spans="1:8" ht="15" customHeight="1">
      <c r="A61" s="69"/>
      <c r="B61" s="73" t="s">
        <v>924</v>
      </c>
      <c r="C61" s="74" t="s">
        <v>1141</v>
      </c>
      <c r="D61" s="75"/>
      <c r="E61" s="76" t="s">
        <v>1142</v>
      </c>
      <c r="F61" s="76" t="s">
        <v>1143</v>
      </c>
      <c r="G61" s="77" t="s">
        <v>1144</v>
      </c>
      <c r="H61" s="69"/>
    </row>
    <row r="62" spans="1:8" ht="15" customHeight="1">
      <c r="A62" s="69"/>
      <c r="B62" s="73" t="s">
        <v>960</v>
      </c>
      <c r="C62" s="74" t="s">
        <v>961</v>
      </c>
      <c r="D62" s="75" t="s">
        <v>104</v>
      </c>
      <c r="E62" s="76"/>
      <c r="F62" s="76"/>
      <c r="G62" s="77"/>
      <c r="H62" s="69"/>
    </row>
    <row r="63" spans="1:8" ht="15" customHeight="1">
      <c r="A63" s="69"/>
      <c r="B63" s="73" t="s">
        <v>1145</v>
      </c>
      <c r="C63" s="74" t="s">
        <v>1146</v>
      </c>
      <c r="D63" s="75"/>
      <c r="E63" s="76"/>
      <c r="F63" s="76"/>
      <c r="G63" s="77"/>
      <c r="H63" s="69"/>
    </row>
    <row r="64" spans="1:8" ht="15" customHeight="1">
      <c r="A64" s="69"/>
      <c r="B64" s="73" t="s">
        <v>1147</v>
      </c>
      <c r="C64" s="74" t="s">
        <v>1148</v>
      </c>
      <c r="D64" s="75" t="s">
        <v>166</v>
      </c>
      <c r="E64" s="76" t="s">
        <v>1149</v>
      </c>
      <c r="F64" s="76" t="s">
        <v>1150</v>
      </c>
      <c r="G64" s="77" t="s">
        <v>1151</v>
      </c>
      <c r="H64" s="69"/>
    </row>
    <row r="65" spans="1:8" ht="15" customHeight="1">
      <c r="A65" s="69"/>
      <c r="B65" s="73" t="s">
        <v>970</v>
      </c>
      <c r="C65" s="74" t="s">
        <v>971</v>
      </c>
      <c r="D65" s="75"/>
      <c r="E65" s="76"/>
      <c r="F65" s="76"/>
      <c r="G65" s="77"/>
      <c r="H65" s="69"/>
    </row>
    <row r="66" spans="1:8" ht="15" customHeight="1">
      <c r="A66" s="69"/>
      <c r="B66" s="73" t="s">
        <v>972</v>
      </c>
      <c r="C66" s="74" t="s">
        <v>1152</v>
      </c>
      <c r="D66" s="75" t="s">
        <v>104</v>
      </c>
      <c r="E66" s="76" t="s">
        <v>1100</v>
      </c>
      <c r="F66" s="76" t="s">
        <v>1153</v>
      </c>
      <c r="G66" s="77" t="s">
        <v>1154</v>
      </c>
      <c r="H66" s="69"/>
    </row>
    <row r="67" spans="1:8" ht="15" customHeight="1">
      <c r="A67" s="69"/>
      <c r="B67" s="73" t="s">
        <v>977</v>
      </c>
      <c r="C67" s="74" t="s">
        <v>978</v>
      </c>
      <c r="D67" s="75"/>
      <c r="E67" s="76"/>
      <c r="F67" s="76"/>
      <c r="G67" s="77"/>
      <c r="H67" s="69"/>
    </row>
    <row r="68" spans="1:8" ht="15" customHeight="1">
      <c r="A68" s="69"/>
      <c r="B68" s="73" t="s">
        <v>920</v>
      </c>
      <c r="C68" s="74" t="s">
        <v>979</v>
      </c>
      <c r="D68" s="75" t="s">
        <v>104</v>
      </c>
      <c r="E68" s="76" t="s">
        <v>1155</v>
      </c>
      <c r="F68" s="76" t="s">
        <v>1156</v>
      </c>
      <c r="G68" s="77" t="s">
        <v>1157</v>
      </c>
      <c r="H68" s="69"/>
    </row>
    <row r="69" spans="1:8" ht="15" customHeight="1">
      <c r="A69" s="69"/>
      <c r="B69" s="73" t="s">
        <v>924</v>
      </c>
      <c r="C69" s="74" t="s">
        <v>1158</v>
      </c>
      <c r="D69" s="75" t="s">
        <v>104</v>
      </c>
      <c r="E69" s="76" t="s">
        <v>1159</v>
      </c>
      <c r="F69" s="76" t="s">
        <v>1160</v>
      </c>
      <c r="G69" s="77" t="s">
        <v>1161</v>
      </c>
      <c r="H69" s="69"/>
    </row>
    <row r="70" spans="1:8" ht="15" customHeight="1">
      <c r="A70" s="69"/>
      <c r="B70" s="73" t="s">
        <v>948</v>
      </c>
      <c r="C70" s="74" t="s">
        <v>983</v>
      </c>
      <c r="D70" s="75" t="s">
        <v>104</v>
      </c>
      <c r="E70" s="76" t="s">
        <v>984</v>
      </c>
      <c r="F70" s="76" t="s">
        <v>1162</v>
      </c>
      <c r="G70" s="77" t="s">
        <v>1163</v>
      </c>
      <c r="H70" s="69"/>
    </row>
    <row r="71" spans="1:8" ht="15" customHeight="1">
      <c r="A71" s="69"/>
      <c r="B71" s="73" t="s">
        <v>987</v>
      </c>
      <c r="C71" s="74" t="s">
        <v>988</v>
      </c>
      <c r="D71" s="75" t="s">
        <v>104</v>
      </c>
      <c r="E71" s="76"/>
      <c r="F71" s="76"/>
      <c r="G71" s="77"/>
      <c r="H71" s="69"/>
    </row>
    <row r="72" spans="1:8" ht="15" customHeight="1">
      <c r="A72" s="69"/>
      <c r="B72" s="73" t="s">
        <v>920</v>
      </c>
      <c r="C72" s="74" t="s">
        <v>1164</v>
      </c>
      <c r="D72" s="75" t="s">
        <v>104</v>
      </c>
      <c r="E72" s="76" t="s">
        <v>1165</v>
      </c>
      <c r="F72" s="76" t="s">
        <v>1166</v>
      </c>
      <c r="G72" s="77" t="s">
        <v>1167</v>
      </c>
      <c r="H72" s="69"/>
    </row>
    <row r="73" spans="1:8" ht="15" customHeight="1">
      <c r="A73" s="69"/>
      <c r="B73" s="73" t="s">
        <v>992</v>
      </c>
      <c r="C73" s="74" t="s">
        <v>993</v>
      </c>
      <c r="D73" s="75" t="s">
        <v>104</v>
      </c>
      <c r="E73" s="76" t="s">
        <v>1168</v>
      </c>
      <c r="F73" s="76" t="s">
        <v>1169</v>
      </c>
      <c r="G73" s="77" t="s">
        <v>1170</v>
      </c>
      <c r="H73" s="69"/>
    </row>
    <row r="74" spans="1:8" ht="15" customHeight="1">
      <c r="A74" s="69"/>
      <c r="B74" s="73" t="s">
        <v>997</v>
      </c>
      <c r="C74" s="74" t="s">
        <v>998</v>
      </c>
      <c r="D74" s="75"/>
      <c r="E74" s="76"/>
      <c r="F74" s="76"/>
      <c r="G74" s="77"/>
      <c r="H74" s="69"/>
    </row>
    <row r="75" spans="1:8" ht="15" customHeight="1">
      <c r="A75" s="69"/>
      <c r="B75" s="73" t="s">
        <v>999</v>
      </c>
      <c r="C75" s="74" t="s">
        <v>1000</v>
      </c>
      <c r="D75" s="75" t="s">
        <v>104</v>
      </c>
      <c r="E75" s="76"/>
      <c r="F75" s="76"/>
      <c r="G75" s="77"/>
      <c r="H75" s="69"/>
    </row>
    <row r="76" spans="1:8" ht="15" customHeight="1">
      <c r="A76" s="69"/>
      <c r="B76" s="73" t="s">
        <v>920</v>
      </c>
      <c r="C76" s="74" t="s">
        <v>1001</v>
      </c>
      <c r="D76" s="75" t="s">
        <v>122</v>
      </c>
      <c r="E76" s="76" t="s">
        <v>1171</v>
      </c>
      <c r="F76" s="76" t="s">
        <v>1003</v>
      </c>
      <c r="G76" s="77" t="s">
        <v>1172</v>
      </c>
      <c r="H76" s="69"/>
    </row>
    <row r="77" spans="1:8" ht="15" customHeight="1">
      <c r="A77" s="69"/>
      <c r="B77" s="73" t="s">
        <v>924</v>
      </c>
      <c r="C77" s="74" t="s">
        <v>1005</v>
      </c>
      <c r="D77" s="75" t="s">
        <v>104</v>
      </c>
      <c r="E77" s="76" t="s">
        <v>1173</v>
      </c>
      <c r="F77" s="76" t="s">
        <v>1007</v>
      </c>
      <c r="G77" s="77" t="s">
        <v>1174</v>
      </c>
      <c r="H77" s="69"/>
    </row>
    <row r="78" spans="1:8" ht="15" customHeight="1">
      <c r="A78" s="69"/>
      <c r="B78" s="73" t="s">
        <v>1009</v>
      </c>
      <c r="C78" s="74" t="s">
        <v>154</v>
      </c>
      <c r="D78" s="75"/>
      <c r="E78" s="76"/>
      <c r="F78" s="76"/>
      <c r="G78" s="77"/>
      <c r="H78" s="69"/>
    </row>
    <row r="79" spans="1:8" ht="15" customHeight="1">
      <c r="A79" s="69"/>
      <c r="B79" s="73" t="s">
        <v>920</v>
      </c>
      <c r="C79" s="74" t="s">
        <v>1010</v>
      </c>
      <c r="D79" s="75" t="s">
        <v>122</v>
      </c>
      <c r="E79" s="76" t="s">
        <v>1175</v>
      </c>
      <c r="F79" s="76" t="s">
        <v>1012</v>
      </c>
      <c r="G79" s="77" t="s">
        <v>1176</v>
      </c>
      <c r="H79" s="69"/>
    </row>
    <row r="80" spans="1:8" ht="15" customHeight="1">
      <c r="A80" s="69"/>
      <c r="B80" s="73" t="s">
        <v>1014</v>
      </c>
      <c r="C80" s="74" t="s">
        <v>1015</v>
      </c>
      <c r="D80" s="75"/>
      <c r="E80" s="76"/>
      <c r="F80" s="76"/>
      <c r="G80" s="77"/>
      <c r="H80" s="69"/>
    </row>
    <row r="81" spans="1:8" ht="15" customHeight="1">
      <c r="A81" s="69"/>
      <c r="B81" s="73" t="s">
        <v>920</v>
      </c>
      <c r="C81" s="74" t="s">
        <v>1016</v>
      </c>
      <c r="D81" s="75"/>
      <c r="E81" s="76"/>
      <c r="F81" s="76"/>
      <c r="G81" s="77"/>
      <c r="H81" s="69"/>
    </row>
    <row r="82" spans="1:8" ht="15" customHeight="1">
      <c r="A82" s="69"/>
      <c r="B82" s="73" t="s">
        <v>1017</v>
      </c>
      <c r="C82" s="74" t="s">
        <v>1018</v>
      </c>
      <c r="D82" s="75" t="s">
        <v>166</v>
      </c>
      <c r="E82" s="76"/>
      <c r="F82" s="76"/>
      <c r="G82" s="77"/>
      <c r="H82" s="69"/>
    </row>
    <row r="83" spans="1:8" ht="15" customHeight="1">
      <c r="A83" s="69"/>
      <c r="B83" s="73" t="s">
        <v>1019</v>
      </c>
      <c r="C83" s="74" t="s">
        <v>1020</v>
      </c>
      <c r="D83" s="75" t="s">
        <v>166</v>
      </c>
      <c r="E83" s="76" t="s">
        <v>1177</v>
      </c>
      <c r="F83" s="76" t="s">
        <v>1178</v>
      </c>
      <c r="G83" s="77" t="s">
        <v>1179</v>
      </c>
      <c r="H83" s="69"/>
    </row>
    <row r="84" spans="1:8" ht="15" customHeight="1">
      <c r="A84" s="69"/>
      <c r="B84" s="73" t="s">
        <v>1024</v>
      </c>
      <c r="C84" s="74" t="s">
        <v>1180</v>
      </c>
      <c r="D84" s="75" t="s">
        <v>166</v>
      </c>
      <c r="E84" s="76" t="s">
        <v>813</v>
      </c>
      <c r="F84" s="76" t="s">
        <v>1181</v>
      </c>
      <c r="G84" s="77" t="s">
        <v>1182</v>
      </c>
      <c r="H84" s="69"/>
    </row>
    <row r="85" spans="1:8" ht="15" customHeight="1">
      <c r="A85" s="69"/>
      <c r="B85" s="73" t="s">
        <v>924</v>
      </c>
      <c r="C85" s="74" t="s">
        <v>1029</v>
      </c>
      <c r="D85" s="75" t="s">
        <v>288</v>
      </c>
      <c r="E85" s="76" t="s">
        <v>1183</v>
      </c>
      <c r="F85" s="76" t="s">
        <v>1184</v>
      </c>
      <c r="G85" s="77" t="s">
        <v>1185</v>
      </c>
      <c r="H85" s="69"/>
    </row>
    <row r="86" spans="1:8" ht="15" customHeight="1">
      <c r="A86" s="69"/>
      <c r="B86" s="73" t="s">
        <v>1033</v>
      </c>
      <c r="C86" s="74" t="s">
        <v>1034</v>
      </c>
      <c r="D86" s="75"/>
      <c r="E86" s="76"/>
      <c r="F86" s="76"/>
      <c r="G86" s="77"/>
      <c r="H86" s="69"/>
    </row>
    <row r="87" spans="1:8" ht="15" customHeight="1">
      <c r="A87" s="69"/>
      <c r="B87" s="73" t="s">
        <v>1035</v>
      </c>
      <c r="C87" s="74" t="s">
        <v>1036</v>
      </c>
      <c r="D87" s="75"/>
      <c r="E87" s="76"/>
      <c r="F87" s="76"/>
      <c r="G87" s="77"/>
      <c r="H87" s="69"/>
    </row>
    <row r="88" spans="1:8" ht="15" customHeight="1">
      <c r="A88" s="69"/>
      <c r="B88" s="73" t="s">
        <v>920</v>
      </c>
      <c r="C88" s="74" t="s">
        <v>1037</v>
      </c>
      <c r="D88" s="75" t="s">
        <v>247</v>
      </c>
      <c r="E88" s="76" t="s">
        <v>1186</v>
      </c>
      <c r="F88" s="76" t="s">
        <v>1187</v>
      </c>
      <c r="G88" s="77" t="s">
        <v>1188</v>
      </c>
      <c r="H88" s="69"/>
    </row>
    <row r="89" spans="1:8" ht="15" customHeight="1">
      <c r="A89" s="69"/>
      <c r="B89" s="73" t="s">
        <v>924</v>
      </c>
      <c r="C89" s="74" t="s">
        <v>1041</v>
      </c>
      <c r="D89" s="75" t="s">
        <v>247</v>
      </c>
      <c r="E89" s="76" t="s">
        <v>1189</v>
      </c>
      <c r="F89" s="76" t="s">
        <v>1190</v>
      </c>
      <c r="G89" s="77" t="s">
        <v>1191</v>
      </c>
      <c r="H89" s="69"/>
    </row>
    <row r="90" spans="1:8" ht="8" customHeight="1">
      <c r="A90" s="69"/>
      <c r="B90" s="73"/>
      <c r="C90" s="74"/>
      <c r="D90" s="75"/>
      <c r="E90" s="76"/>
      <c r="F90" s="76"/>
      <c r="G90" s="77"/>
      <c r="H90" s="69"/>
    </row>
    <row r="91" spans="1:8" ht="47" customHeight="1">
      <c r="A91" s="69"/>
      <c r="B91" s="69"/>
      <c r="C91" s="69"/>
      <c r="D91" s="69"/>
      <c r="E91" s="69"/>
      <c r="F91" s="69"/>
      <c r="G91" s="69"/>
      <c r="H91" s="69"/>
    </row>
    <row r="92" spans="1:8" ht="42" customHeight="1">
      <c r="A92" s="69"/>
      <c r="B92" s="69"/>
      <c r="C92" s="69"/>
      <c r="D92" s="69"/>
      <c r="E92" s="69"/>
      <c r="F92" s="69"/>
      <c r="G92" s="69"/>
      <c r="H92" s="69"/>
    </row>
    <row r="93" spans="1:8" ht="33" customHeight="1">
      <c r="A93" s="69"/>
      <c r="B93" s="284" t="s">
        <v>880</v>
      </c>
      <c r="C93" s="284"/>
      <c r="D93" s="284"/>
      <c r="E93" s="284"/>
      <c r="F93" s="284"/>
      <c r="G93" s="284"/>
      <c r="H93" s="69"/>
    </row>
    <row r="94" spans="1:8" ht="33" customHeight="1">
      <c r="A94" s="69"/>
      <c r="B94" s="285" t="s">
        <v>881</v>
      </c>
      <c r="C94" s="285"/>
      <c r="D94" s="285"/>
      <c r="E94" s="285"/>
      <c r="F94" s="285"/>
      <c r="G94" s="285"/>
      <c r="H94" s="69"/>
    </row>
    <row r="95" spans="1:8" ht="33" customHeight="1">
      <c r="A95" s="69"/>
      <c r="B95" s="286" t="s">
        <v>1090</v>
      </c>
      <c r="C95" s="286"/>
      <c r="D95" s="286"/>
      <c r="E95" s="286"/>
      <c r="F95" s="286"/>
      <c r="G95" s="286"/>
      <c r="H95" s="69"/>
    </row>
    <row r="96" spans="1:8" ht="22" customHeight="1">
      <c r="A96" s="69"/>
      <c r="B96" s="287" t="s">
        <v>814</v>
      </c>
      <c r="C96" s="287"/>
      <c r="D96" s="287"/>
      <c r="E96" s="287"/>
      <c r="F96" s="287"/>
      <c r="G96" s="287"/>
      <c r="H96" s="69"/>
    </row>
    <row r="97" spans="1:8" ht="17" customHeight="1">
      <c r="A97" s="69"/>
      <c r="B97" s="70" t="s">
        <v>883</v>
      </c>
      <c r="C97" s="71" t="s">
        <v>884</v>
      </c>
      <c r="D97" s="71" t="s">
        <v>99</v>
      </c>
      <c r="E97" s="71" t="s">
        <v>100</v>
      </c>
      <c r="F97" s="71" t="s">
        <v>885</v>
      </c>
      <c r="G97" s="72" t="s">
        <v>886</v>
      </c>
      <c r="H97" s="69"/>
    </row>
    <row r="98" spans="1:8" ht="15" customHeight="1">
      <c r="A98" s="69"/>
      <c r="B98" s="73" t="s">
        <v>948</v>
      </c>
      <c r="C98" s="74" t="s">
        <v>1192</v>
      </c>
      <c r="D98" s="75" t="s">
        <v>247</v>
      </c>
      <c r="E98" s="76" t="s">
        <v>1193</v>
      </c>
      <c r="F98" s="76" t="s">
        <v>1194</v>
      </c>
      <c r="G98" s="77" t="s">
        <v>1195</v>
      </c>
      <c r="H98" s="69"/>
    </row>
    <row r="99" spans="1:8" ht="15" customHeight="1">
      <c r="A99" s="69"/>
      <c r="B99" s="73" t="s">
        <v>1049</v>
      </c>
      <c r="C99" s="74" t="s">
        <v>1050</v>
      </c>
      <c r="D99" s="75" t="s">
        <v>247</v>
      </c>
      <c r="E99" s="76" t="s">
        <v>1196</v>
      </c>
      <c r="F99" s="76" t="s">
        <v>1197</v>
      </c>
      <c r="G99" s="77" t="s">
        <v>1198</v>
      </c>
      <c r="H99" s="69"/>
    </row>
    <row r="100" spans="1:8" ht="15" customHeight="1">
      <c r="A100" s="69"/>
      <c r="B100" s="73" t="s">
        <v>1053</v>
      </c>
      <c r="C100" s="74" t="s">
        <v>1054</v>
      </c>
      <c r="D100" s="75" t="s">
        <v>124</v>
      </c>
      <c r="E100" s="76" t="s">
        <v>1199</v>
      </c>
      <c r="F100" s="76" t="s">
        <v>1200</v>
      </c>
      <c r="G100" s="77" t="s">
        <v>1201</v>
      </c>
      <c r="H100" s="69"/>
    </row>
    <row r="101" spans="1:8" ht="15" customHeight="1">
      <c r="A101" s="69"/>
      <c r="B101" s="73" t="s">
        <v>1058</v>
      </c>
      <c r="C101" s="74" t="s">
        <v>1059</v>
      </c>
      <c r="D101" s="75"/>
      <c r="E101" s="76"/>
      <c r="F101" s="76"/>
      <c r="G101" s="77"/>
      <c r="H101" s="69"/>
    </row>
    <row r="102" spans="1:8" ht="15" customHeight="1">
      <c r="A102" s="69"/>
      <c r="B102" s="73" t="s">
        <v>1060</v>
      </c>
      <c r="C102" s="74" t="s">
        <v>1061</v>
      </c>
      <c r="D102" s="75" t="s">
        <v>166</v>
      </c>
      <c r="E102" s="76" t="s">
        <v>1202</v>
      </c>
      <c r="F102" s="76" t="s">
        <v>1203</v>
      </c>
      <c r="G102" s="77" t="s">
        <v>1204</v>
      </c>
      <c r="H102" s="69"/>
    </row>
    <row r="103" spans="1:8" ht="409.5" customHeight="1">
      <c r="A103" s="69"/>
      <c r="B103" s="73"/>
      <c r="C103" s="74"/>
      <c r="D103" s="75"/>
      <c r="E103" s="76"/>
      <c r="F103" s="76"/>
      <c r="G103" s="77"/>
      <c r="H103" s="69"/>
    </row>
    <row r="104" spans="1:8" ht="15" customHeight="1">
      <c r="A104" s="69"/>
      <c r="B104" s="288" t="s">
        <v>1205</v>
      </c>
      <c r="C104" s="288"/>
      <c r="D104" s="288"/>
      <c r="E104" s="288"/>
      <c r="F104" s="288"/>
      <c r="G104" s="288"/>
      <c r="H104" s="69"/>
    </row>
    <row r="105" spans="1:8" ht="47" customHeight="1">
      <c r="A105" s="69"/>
      <c r="B105" s="69"/>
      <c r="C105" s="69"/>
      <c r="D105" s="69"/>
      <c r="E105" s="69"/>
      <c r="F105" s="69"/>
      <c r="G105" s="69"/>
      <c r="H105" s="69"/>
    </row>
    <row r="106" spans="1:8" ht="42" customHeight="1">
      <c r="A106" s="69"/>
      <c r="B106" s="69"/>
      <c r="C106" s="69"/>
      <c r="D106" s="69"/>
      <c r="E106" s="69"/>
      <c r="F106" s="69"/>
      <c r="G106" s="69"/>
      <c r="H106" s="69"/>
    </row>
    <row r="107" spans="1:8" ht="33" customHeight="1">
      <c r="A107" s="69"/>
      <c r="B107" s="284" t="s">
        <v>880</v>
      </c>
      <c r="C107" s="284"/>
      <c r="D107" s="284"/>
      <c r="E107" s="284"/>
      <c r="F107" s="284"/>
      <c r="G107" s="284"/>
      <c r="H107" s="69"/>
    </row>
    <row r="108" spans="1:8" ht="33" customHeight="1">
      <c r="A108" s="69"/>
      <c r="B108" s="285" t="s">
        <v>881</v>
      </c>
      <c r="C108" s="285"/>
      <c r="D108" s="285"/>
      <c r="E108" s="285"/>
      <c r="F108" s="285"/>
      <c r="G108" s="285"/>
      <c r="H108" s="69"/>
    </row>
    <row r="109" spans="1:8" ht="33" customHeight="1">
      <c r="A109" s="69"/>
      <c r="B109" s="286" t="s">
        <v>1090</v>
      </c>
      <c r="C109" s="286"/>
      <c r="D109" s="286"/>
      <c r="E109" s="286"/>
      <c r="F109" s="286"/>
      <c r="G109" s="286"/>
      <c r="H109" s="69"/>
    </row>
    <row r="110" spans="1:8" ht="22" customHeight="1">
      <c r="A110" s="69"/>
      <c r="B110" s="287" t="s">
        <v>819</v>
      </c>
      <c r="C110" s="287"/>
      <c r="D110" s="287"/>
      <c r="E110" s="287"/>
      <c r="F110" s="287"/>
      <c r="G110" s="287"/>
      <c r="H110" s="69"/>
    </row>
    <row r="111" spans="1:8" ht="17" customHeight="1">
      <c r="A111" s="69"/>
      <c r="B111" s="70" t="s">
        <v>883</v>
      </c>
      <c r="C111" s="71" t="s">
        <v>884</v>
      </c>
      <c r="D111" s="71" t="s">
        <v>99</v>
      </c>
      <c r="E111" s="71" t="s">
        <v>100</v>
      </c>
      <c r="F111" s="71" t="s">
        <v>885</v>
      </c>
      <c r="G111" s="72" t="s">
        <v>886</v>
      </c>
      <c r="H111" s="69"/>
    </row>
    <row r="112" spans="1:8" ht="15" customHeight="1">
      <c r="A112" s="69"/>
      <c r="B112" s="73" t="s">
        <v>1066</v>
      </c>
      <c r="C112" s="74" t="s">
        <v>1067</v>
      </c>
      <c r="D112" s="75"/>
      <c r="E112" s="76"/>
      <c r="F112" s="76"/>
      <c r="G112" s="77"/>
      <c r="H112" s="69"/>
    </row>
    <row r="113" spans="1:8" ht="15" customHeight="1">
      <c r="A113" s="69"/>
      <c r="B113" s="73" t="s">
        <v>1068</v>
      </c>
      <c r="C113" s="74" t="s">
        <v>1069</v>
      </c>
      <c r="D113" s="75" t="s">
        <v>104</v>
      </c>
      <c r="E113" s="76" t="s">
        <v>1206</v>
      </c>
      <c r="F113" s="76" t="s">
        <v>1071</v>
      </c>
      <c r="G113" s="77" t="s">
        <v>1207</v>
      </c>
      <c r="H113" s="69"/>
    </row>
    <row r="114" spans="1:8" ht="15" customHeight="1">
      <c r="A114" s="69"/>
      <c r="B114" s="73" t="s">
        <v>1068</v>
      </c>
      <c r="C114" s="74" t="s">
        <v>1073</v>
      </c>
      <c r="D114" s="75"/>
      <c r="E114" s="76"/>
      <c r="F114" s="76"/>
      <c r="G114" s="77"/>
      <c r="H114" s="69"/>
    </row>
    <row r="115" spans="1:8" ht="15" customHeight="1">
      <c r="A115" s="69"/>
      <c r="B115" s="73" t="s">
        <v>1049</v>
      </c>
      <c r="C115" s="74" t="s">
        <v>931</v>
      </c>
      <c r="D115" s="75"/>
      <c r="E115" s="76"/>
      <c r="F115" s="76"/>
      <c r="G115" s="77"/>
      <c r="H115" s="69"/>
    </row>
    <row r="116" spans="1:8" ht="15" customHeight="1">
      <c r="A116" s="69"/>
      <c r="B116" s="73" t="s">
        <v>1074</v>
      </c>
      <c r="C116" s="74" t="s">
        <v>1075</v>
      </c>
      <c r="D116" s="75" t="s">
        <v>124</v>
      </c>
      <c r="E116" s="76" t="s">
        <v>1208</v>
      </c>
      <c r="F116" s="76" t="s">
        <v>1209</v>
      </c>
      <c r="G116" s="77" t="s">
        <v>1210</v>
      </c>
      <c r="H116" s="69"/>
    </row>
    <row r="117" spans="1:8" ht="15" customHeight="1">
      <c r="A117" s="69"/>
      <c r="B117" s="73" t="s">
        <v>1079</v>
      </c>
      <c r="C117" s="74" t="s">
        <v>1080</v>
      </c>
      <c r="D117" s="75" t="s">
        <v>124</v>
      </c>
      <c r="E117" s="76" t="s">
        <v>1211</v>
      </c>
      <c r="F117" s="76" t="s">
        <v>1212</v>
      </c>
      <c r="G117" s="77" t="s">
        <v>1213</v>
      </c>
      <c r="H117" s="69"/>
    </row>
    <row r="118" spans="1:8" ht="15" customHeight="1">
      <c r="A118" s="69"/>
      <c r="B118" s="73" t="s">
        <v>1084</v>
      </c>
      <c r="C118" s="74" t="s">
        <v>1085</v>
      </c>
      <c r="D118" s="75" t="s">
        <v>124</v>
      </c>
      <c r="E118" s="76" t="s">
        <v>1214</v>
      </c>
      <c r="F118" s="76" t="s">
        <v>1215</v>
      </c>
      <c r="G118" s="77" t="s">
        <v>1216</v>
      </c>
      <c r="H118" s="69"/>
    </row>
    <row r="119" spans="1:8" ht="409.5" customHeight="1">
      <c r="A119" s="69"/>
      <c r="B119" s="73"/>
      <c r="C119" s="74"/>
      <c r="D119" s="75"/>
      <c r="E119" s="76"/>
      <c r="F119" s="76"/>
      <c r="G119" s="77"/>
      <c r="H119" s="69"/>
    </row>
    <row r="120" spans="1:8" ht="15" customHeight="1">
      <c r="A120" s="69"/>
      <c r="B120" s="288" t="s">
        <v>1217</v>
      </c>
      <c r="C120" s="288"/>
      <c r="D120" s="288"/>
      <c r="E120" s="288"/>
      <c r="F120" s="288"/>
      <c r="G120" s="288"/>
      <c r="H120" s="69"/>
    </row>
    <row r="121" spans="1:8" ht="47" customHeight="1">
      <c r="A121" s="69"/>
      <c r="B121" s="69"/>
      <c r="C121" s="69"/>
      <c r="D121" s="69"/>
      <c r="E121" s="69"/>
      <c r="F121" s="69"/>
      <c r="G121" s="69"/>
      <c r="H121" s="69"/>
    </row>
    <row r="122" spans="1:8" ht="42" customHeight="1">
      <c r="A122" s="69"/>
      <c r="B122" s="69"/>
      <c r="C122" s="69"/>
      <c r="D122" s="69"/>
      <c r="E122" s="69"/>
      <c r="F122" s="69"/>
      <c r="G122" s="69"/>
      <c r="H122" s="69"/>
    </row>
    <row r="123" spans="1:8" ht="33" customHeight="1">
      <c r="A123" s="69"/>
      <c r="B123" s="284" t="s">
        <v>880</v>
      </c>
      <c r="C123" s="284"/>
      <c r="D123" s="284"/>
      <c r="E123" s="284"/>
      <c r="F123" s="284"/>
      <c r="G123" s="284"/>
      <c r="H123" s="69"/>
    </row>
    <row r="124" spans="1:8" ht="33" customHeight="1">
      <c r="A124" s="69"/>
      <c r="B124" s="285" t="s">
        <v>881</v>
      </c>
      <c r="C124" s="285"/>
      <c r="D124" s="285"/>
      <c r="E124" s="285"/>
      <c r="F124" s="285"/>
      <c r="G124" s="285"/>
      <c r="H124" s="69"/>
    </row>
    <row r="125" spans="1:8" ht="33" customHeight="1">
      <c r="A125" s="69"/>
      <c r="B125" s="286" t="s">
        <v>1090</v>
      </c>
      <c r="C125" s="286"/>
      <c r="D125" s="286"/>
      <c r="E125" s="286"/>
      <c r="F125" s="286"/>
      <c r="G125" s="286"/>
      <c r="H125" s="69"/>
    </row>
    <row r="126" spans="1:8" ht="22" customHeight="1">
      <c r="A126" s="69"/>
      <c r="B126" s="287" t="s">
        <v>825</v>
      </c>
      <c r="C126" s="287"/>
      <c r="D126" s="287"/>
      <c r="E126" s="287"/>
      <c r="F126" s="287"/>
      <c r="G126" s="287"/>
      <c r="H126" s="69"/>
    </row>
    <row r="127" spans="1:8" ht="17" customHeight="1">
      <c r="A127" s="69"/>
      <c r="B127" s="70" t="s">
        <v>883</v>
      </c>
      <c r="C127" s="71" t="s">
        <v>884</v>
      </c>
      <c r="D127" s="71" t="s">
        <v>99</v>
      </c>
      <c r="E127" s="71" t="s">
        <v>100</v>
      </c>
      <c r="F127" s="71" t="s">
        <v>885</v>
      </c>
      <c r="G127" s="72" t="s">
        <v>886</v>
      </c>
      <c r="H127" s="69"/>
    </row>
    <row r="128" spans="1:8" ht="15" customHeight="1">
      <c r="A128" s="69"/>
      <c r="B128" s="73" t="s">
        <v>1218</v>
      </c>
      <c r="C128" s="74" t="s">
        <v>1219</v>
      </c>
      <c r="D128" s="75"/>
      <c r="E128" s="76"/>
      <c r="F128" s="76"/>
      <c r="G128" s="77"/>
      <c r="H128" s="69"/>
    </row>
    <row r="129" spans="1:8" ht="15" customHeight="1">
      <c r="A129" s="69"/>
      <c r="B129" s="73" t="s">
        <v>1220</v>
      </c>
      <c r="C129" s="74" t="s">
        <v>1221</v>
      </c>
      <c r="D129" s="75" t="s">
        <v>122</v>
      </c>
      <c r="E129" s="76" t="s">
        <v>1222</v>
      </c>
      <c r="F129" s="76" t="s">
        <v>1223</v>
      </c>
      <c r="G129" s="77" t="s">
        <v>826</v>
      </c>
      <c r="H129" s="69"/>
    </row>
    <row r="130" spans="1:8" ht="409.5" customHeight="1">
      <c r="A130" s="69"/>
      <c r="B130" s="73"/>
      <c r="C130" s="74"/>
      <c r="D130" s="75"/>
      <c r="E130" s="76"/>
      <c r="F130" s="76"/>
      <c r="G130" s="77"/>
      <c r="H130" s="69"/>
    </row>
    <row r="131" spans="1:8" ht="15" customHeight="1">
      <c r="A131" s="69"/>
      <c r="B131" s="288" t="s">
        <v>1224</v>
      </c>
      <c r="C131" s="288"/>
      <c r="D131" s="288"/>
      <c r="E131" s="288"/>
      <c r="F131" s="288"/>
      <c r="G131" s="288"/>
      <c r="H131" s="69"/>
    </row>
    <row r="132" spans="1:8" ht="47" customHeight="1">
      <c r="A132" s="69"/>
      <c r="B132" s="69"/>
      <c r="C132" s="69"/>
      <c r="D132" s="69"/>
      <c r="E132" s="69"/>
      <c r="F132" s="69"/>
      <c r="G132" s="69"/>
      <c r="H132" s="69"/>
    </row>
  </sheetData>
  <mergeCells count="34">
    <mergeCell ref="B124:G124"/>
    <mergeCell ref="B125:G125"/>
    <mergeCell ref="B126:G126"/>
    <mergeCell ref="B131:G131"/>
    <mergeCell ref="B108:G108"/>
    <mergeCell ref="B109:G109"/>
    <mergeCell ref="B110:G110"/>
    <mergeCell ref="B120:G120"/>
    <mergeCell ref="B123:G123"/>
    <mergeCell ref="B94:G94"/>
    <mergeCell ref="B95:G95"/>
    <mergeCell ref="B96:G96"/>
    <mergeCell ref="B104:G104"/>
    <mergeCell ref="B107:G107"/>
    <mergeCell ref="B43:G43"/>
    <mergeCell ref="B44:G44"/>
    <mergeCell ref="B45:G45"/>
    <mergeCell ref="B46:G46"/>
    <mergeCell ref="B93:G93"/>
    <mergeCell ref="B30:G30"/>
    <mergeCell ref="B31:G31"/>
    <mergeCell ref="B32:G32"/>
    <mergeCell ref="B33:G33"/>
    <mergeCell ref="B40:G40"/>
    <mergeCell ref="B13:G13"/>
    <mergeCell ref="B14:G14"/>
    <mergeCell ref="B15:G15"/>
    <mergeCell ref="B16:G16"/>
    <mergeCell ref="B27:G27"/>
    <mergeCell ref="B2:G2"/>
    <mergeCell ref="B3:G3"/>
    <mergeCell ref="B4:G4"/>
    <mergeCell ref="B5:G5"/>
    <mergeCell ref="B10:G10"/>
  </mergeCells>
  <phoneticPr fontId="59" type="noConversion"/>
  <pageMargins left="0" right="0" top="0" bottom="0" header="0" footer="0"/>
  <pageSetup paperSize="9" scale="95" fitToWidth="595" fitToHeight="832" orientation="portrait" horizontalDpi="300" verticalDpi="300" r:id="rId1"/>
  <headerFooter scaleWithDoc="0" alignWithMargins="0"/>
  <rowBreaks count="6" manualBreakCount="6">
    <brk id="11" max="16383" man="1"/>
    <brk id="28" max="16383" man="1"/>
    <brk id="41" max="16383" man="1"/>
    <brk id="91" max="16383" man="1"/>
    <brk id="105" max="16383" man="1"/>
    <brk id="1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24</vt:i4>
      </vt:variant>
      <vt:variant>
        <vt:lpstr>命名范围</vt:lpstr>
      </vt:variant>
      <vt:variant>
        <vt:i4>17</vt:i4>
      </vt:variant>
    </vt:vector>
  </HeadingPairs>
  <TitlesOfParts>
    <vt:vector size="41" baseType="lpstr">
      <vt:lpstr>建设项目招标控制价汇总表</vt:lpstr>
      <vt:lpstr>主体工程-总预算表(单位元)</vt:lpstr>
      <vt:lpstr>主体工程-建筑工程费用表(格式一)</vt:lpstr>
      <vt:lpstr>主体工程-设备及安装工程费用表(格式一)</vt:lpstr>
      <vt:lpstr>主体工程-临时工程费用表(格式一)</vt:lpstr>
      <vt:lpstr>主体工程-爆破工程专项费（独立费）</vt:lpstr>
      <vt:lpstr>【01-1表】全标段工程量清单汇总表-路桥工程</vt:lpstr>
      <vt:lpstr>路桥工程-上坝道路桥</vt:lpstr>
      <vt:lpstr>路桥工程-淹迁道路桥</vt:lpstr>
      <vt:lpstr>路桥工程-小海河堤顶道路改扩</vt:lpstr>
      <vt:lpstr>路桥工程-上坝道路（S1）</vt:lpstr>
      <vt:lpstr>路桥工程-新建上坝道路（S2）</vt:lpstr>
      <vt:lpstr>路桥工程-左岸淹迁道路（A）</vt:lpstr>
      <vt:lpstr>路桥工程-右岸淹迁道路（B）</vt:lpstr>
      <vt:lpstr>信息化工程-总表</vt:lpstr>
      <vt:lpstr>信息化工程-信息基础设计-信息交换与采集</vt:lpstr>
      <vt:lpstr>信息化工程-全线自动化监控系统</vt:lpstr>
      <vt:lpstr>信息化工程-通信网络</vt:lpstr>
      <vt:lpstr>信息化工程-机房工程等实体环境</vt:lpstr>
      <vt:lpstr>信息化工程-网络安全体系</vt:lpstr>
      <vt:lpstr>路桥工程-进站道路硬化</vt:lpstr>
      <vt:lpstr>水保工程招标控制价总表</vt:lpstr>
      <vt:lpstr>水保工程招标控制价明细表</vt:lpstr>
      <vt:lpstr>环境保护工程招标控制价</vt:lpstr>
      <vt:lpstr>'【01-1表】全标段工程量清单汇总表-路桥工程'!Print_Area</vt:lpstr>
      <vt:lpstr>环境保护工程招标控制价!Print_Area</vt:lpstr>
      <vt:lpstr>建设项目招标控制价汇总表!Print_Area</vt:lpstr>
      <vt:lpstr>'信息化工程-机房工程等实体环境'!Print_Area</vt:lpstr>
      <vt:lpstr>'信息化工程-全线自动化监控系统'!Print_Area</vt:lpstr>
      <vt:lpstr>'信息化工程-通信网络'!Print_Area</vt:lpstr>
      <vt:lpstr>'信息化工程-网络安全体系'!Print_Area</vt:lpstr>
      <vt:lpstr>'信息化工程-信息基础设计-信息交换与采集'!Print_Area</vt:lpstr>
      <vt:lpstr>'信息化工程-总表'!Print_Area</vt:lpstr>
      <vt:lpstr>'主体工程-爆破工程专项费（独立费）'!Print_Area</vt:lpstr>
      <vt:lpstr>'主体工程-建筑工程费用表(格式一)'!Print_Area</vt:lpstr>
      <vt:lpstr>'主体工程-设备及安装工程费用表(格式一)'!Print_Area</vt:lpstr>
      <vt:lpstr>环境保护工程招标控制价!Print_Titles</vt:lpstr>
      <vt:lpstr>'信息化工程-机房工程等实体环境'!Print_Titles</vt:lpstr>
      <vt:lpstr>'信息化工程-全线自动化监控系统'!Print_Titles</vt:lpstr>
      <vt:lpstr>'信息化工程-通信网络'!Print_Titles</vt:lpstr>
      <vt:lpstr>'信息化工程-信息基础设计-信息交换与采集'!Print_Titles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ThinkPad</cp:lastModifiedBy>
  <dcterms:created xsi:type="dcterms:W3CDTF">2024-07-23T15:11:00Z</dcterms:created>
  <dcterms:modified xsi:type="dcterms:W3CDTF">2024-08-20T07:30:09Z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8C2375D5745C44D0B85D9FD655E1641E</vt:lpwstr>
  </property>
  <property fmtid="{D5CDD505-2E9C-101B-9397-08002B2CF9AE}" pid="3" name="KSOProductBuildVer">
    <vt:lpwstr>2052-11.8.2.12085</vt:lpwstr>
  </property>
</Properties>
</file>