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4D" lockStructure="1"/>
  <bookViews>
    <workbookView windowWidth="27945" windowHeight="12375"/>
  </bookViews>
  <sheets>
    <sheet name="100章" sheetId="2" r:id="rId1"/>
    <sheet name="300章" sheetId="3" r:id="rId2"/>
    <sheet name="600章" sheetId="5" r:id="rId3"/>
    <sheet name="700章" sheetId="6" r:id="rId4"/>
    <sheet name="900章" sheetId="1" r:id="rId5"/>
    <sheet name="汇总表" sheetId="4" r:id="rId6"/>
  </sheets>
  <definedNames>
    <definedName name="_xlnm._FilterDatabase" localSheetId="1" hidden="1">'300章'!$G$1:$I$40</definedName>
    <definedName name="_xlnm._FilterDatabase" localSheetId="2" hidden="1">'600章'!$G$1:$I$25</definedName>
    <definedName name="_xlnm._FilterDatabase" localSheetId="3" hidden="1">'700章'!$G$1:$I$44</definedName>
    <definedName name="_xlnm._FilterDatabase" localSheetId="4" hidden="1">'900章'!$G$1:$I$1764</definedName>
    <definedName name="_xlnm.Print_Area" localSheetId="4">'900章'!$A$1:$F$1764</definedName>
    <definedName name="_xlnm.Print_Area" localSheetId="0">'100章'!$A$1:$F$28</definedName>
    <definedName name="_xlnm.Print_Area" localSheetId="1">'300章'!$A$1:$F$40</definedName>
    <definedName name="_xlnm.Print_Area" localSheetId="5">汇总表!$A$1:$D$18</definedName>
    <definedName name="_xlnm.Print_Area" localSheetId="2">'600章'!$A$1:$F$25</definedName>
    <definedName name="_xlnm.Print_Area" localSheetId="3">'700章'!$A$1:$F$44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<sst xmlns="http://schemas.openxmlformats.org/spreadsheetml/2006/main" count="5316" uniqueCount="3764">
  <si>
    <t>工程量清单</t>
  </si>
  <si>
    <t>工程量清单　第100章  总则</t>
  </si>
  <si>
    <t>子目号</t>
  </si>
  <si>
    <t>子  目  名  称</t>
  </si>
  <si>
    <t>单位</t>
  </si>
  <si>
    <t>数量</t>
  </si>
  <si>
    <t>单价(元)</t>
  </si>
  <si>
    <t>合价(元)</t>
  </si>
  <si>
    <t>单价下限（元）</t>
  </si>
  <si>
    <t>单价上限（元）</t>
  </si>
  <si>
    <t>基准价（元）</t>
  </si>
  <si>
    <t>通则</t>
  </si>
  <si>
    <t>101-1</t>
  </si>
  <si>
    <t>保险费</t>
  </si>
  <si>
    <t>101-1-1</t>
  </si>
  <si>
    <t>建筑工程一切险和第三者责任险</t>
  </si>
  <si>
    <t>总额</t>
  </si>
  <si>
    <t>102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</si>
  <si>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</si>
  <si>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</si>
  <si>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</si>
  <si>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</si>
  <si>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</si>
  <si>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</si>
  <si>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</si>
  <si>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102-3-1</t>
  </si>
  <si>
    <t>设置、完善、改造和维护安全防护设施设备支出</t>
  </si>
  <si>
    <t>102-3-2</t>
  </si>
  <si>
    <t>配备、维护、保养应急救援器材、设备支出和应急演练支出</t>
  </si>
  <si>
    <t>102-3-3</t>
  </si>
  <si>
    <t>重大风险源和安全事故隐患评估、监控和整改支出</t>
  </si>
  <si>
    <t>102-3-4</t>
  </si>
  <si>
    <t>安全生产检查、评价、咨询和标准化建设支出</t>
  </si>
  <si>
    <t>102-3-5</t>
  </si>
  <si>
    <t>配备和更新现场作业人员安全防护用品支出</t>
  </si>
  <si>
    <t>102-3-6</t>
  </si>
  <si>
    <t>安全生产宣传、教育、培训支出</t>
  </si>
  <si>
    <t>102-3-7</t>
  </si>
  <si>
    <t>安全生产试用的新技术、新标准、新工艺、新装备的推广应用支出</t>
  </si>
  <si>
    <t>102-3-8</t>
  </si>
  <si>
    <t>安全设施及特种设备安装及维护支出</t>
  </si>
  <si>
    <t>102-3-9</t>
  </si>
  <si>
    <t>其他安全生产费用支出</t>
  </si>
  <si>
    <t>102-4</t>
  </si>
  <si>
    <t>工程管理软件</t>
  </si>
  <si>
    <t>102-4-1</t>
  </si>
  <si>
    <t>信息化管理系统费</t>
  </si>
  <si>
    <t>102-4-2</t>
  </si>
  <si>
    <t>视频监控系统费</t>
  </si>
  <si>
    <t>102-6</t>
  </si>
  <si>
    <t>工程进度激励奖金</t>
  </si>
  <si>
    <t>104-1</t>
  </si>
  <si>
    <t>承包人驻地建设</t>
  </si>
  <si>
    <t>104-1-1</t>
  </si>
  <si>
    <t>办公生活区、试验室建设与拆除</t>
  </si>
  <si>
    <t>104-1-4</t>
  </si>
  <si>
    <t>钢筋加工场建设与恢复</t>
  </si>
  <si>
    <t>清单  第 100 章合计   人民币</t>
  </si>
  <si>
    <t>工程量清单　第300章  路面</t>
  </si>
  <si>
    <t>302</t>
  </si>
  <si>
    <t>垫层</t>
  </si>
  <si>
    <t>302-1</t>
  </si>
  <si>
    <t>302-1-1</t>
  </si>
  <si>
    <t>碎石垫层</t>
  </si>
  <si>
    <t>302-1-1-1</t>
  </si>
  <si>
    <t>厚150mm以内</t>
  </si>
  <si>
    <t>302-1-1-1-15</t>
  </si>
  <si>
    <t>厚150mm</t>
  </si>
  <si>
    <t>m2</t>
  </si>
  <si>
    <t>304</t>
  </si>
  <si>
    <t>水泥稳定土底基层、基层</t>
  </si>
  <si>
    <t>304-1</t>
  </si>
  <si>
    <t>304-1-2</t>
  </si>
  <si>
    <t>3-4%水泥含量稳定土底基层、基层</t>
  </si>
  <si>
    <t>304-1-2-2</t>
  </si>
  <si>
    <t>厚150-200mm</t>
  </si>
  <si>
    <t>304-1-2-2-3</t>
  </si>
  <si>
    <t>厚180mm</t>
  </si>
  <si>
    <t>304-1-3</t>
  </si>
  <si>
    <t>4-5%水泥含量稳定土底基层、基层</t>
  </si>
  <si>
    <t>304-1-3-1</t>
  </si>
  <si>
    <t>304-1-3-1-15</t>
  </si>
  <si>
    <t>304-1-3-2</t>
  </si>
  <si>
    <t>304-1-3-2-5</t>
  </si>
  <si>
    <t>厚200mm</t>
  </si>
  <si>
    <t>304-1-4</t>
  </si>
  <si>
    <t>5-6%水泥含量稳定土底基层、基层</t>
  </si>
  <si>
    <t>304-1-4-1</t>
  </si>
  <si>
    <t>304-1-4-1-15</t>
  </si>
  <si>
    <t>310</t>
  </si>
  <si>
    <t>沥青表面处治、封层及其他面层</t>
  </si>
  <si>
    <t>310-2</t>
  </si>
  <si>
    <t>封层</t>
  </si>
  <si>
    <t>310-2-2</t>
  </si>
  <si>
    <t>乳化沥青封层</t>
  </si>
  <si>
    <t>312</t>
  </si>
  <si>
    <t>水泥混凝土面板</t>
  </si>
  <si>
    <t>312-1</t>
  </si>
  <si>
    <t>普通水泥混凝土面板</t>
  </si>
  <si>
    <t>312-1-2</t>
  </si>
  <si>
    <t>厚200mm面板</t>
  </si>
  <si>
    <t>312-1-4</t>
  </si>
  <si>
    <t>厚220mm</t>
  </si>
  <si>
    <t>312-2</t>
  </si>
  <si>
    <t>混凝土路面钢筋</t>
  </si>
  <si>
    <t>312-2-1</t>
  </si>
  <si>
    <t>光圆钢筋</t>
  </si>
  <si>
    <t>kg</t>
  </si>
  <si>
    <t>312-2-2</t>
  </si>
  <si>
    <t>带肋钢筋</t>
  </si>
  <si>
    <t>313</t>
  </si>
  <si>
    <t>培土路肩、中央分隔带填土、土路肩加固及路缘石</t>
  </si>
  <si>
    <t>313-6</t>
  </si>
  <si>
    <t>混凝土路缘石</t>
  </si>
  <si>
    <t>313-6-1</t>
  </si>
  <si>
    <t>预制块混凝土路缘石</t>
  </si>
  <si>
    <t>313-6-1-4</t>
  </si>
  <si>
    <t>C30混凝土</t>
  </si>
  <si>
    <t>m3</t>
  </si>
  <si>
    <t>313-6-1-10</t>
  </si>
  <si>
    <t>运输及安装</t>
  </si>
  <si>
    <t>313-6-2</t>
  </si>
  <si>
    <t>现浇混凝土路缘石</t>
  </si>
  <si>
    <t>313-6-2-1</t>
  </si>
  <si>
    <t>C15混凝土</t>
  </si>
  <si>
    <t>清单  第 300 章合计   人民币</t>
  </si>
  <si>
    <t>工程量清单　第600章  交通安全设施</t>
  </si>
  <si>
    <t>602</t>
  </si>
  <si>
    <t>其他交通安全设施</t>
  </si>
  <si>
    <t>602-9</t>
  </si>
  <si>
    <t>水马</t>
  </si>
  <si>
    <t>个</t>
  </si>
  <si>
    <t>602-10</t>
  </si>
  <si>
    <t>路栏</t>
  </si>
  <si>
    <t>604</t>
  </si>
  <si>
    <t>交通标志</t>
  </si>
  <si>
    <t>604-1</t>
  </si>
  <si>
    <t>单柱式交通标志</t>
  </si>
  <si>
    <t>604-1-1</t>
  </si>
  <si>
    <t>800×1200</t>
  </si>
  <si>
    <t>604-1-2</t>
  </si>
  <si>
    <t>1200×800</t>
  </si>
  <si>
    <t>604-1-3</t>
  </si>
  <si>
    <t>1200×1800</t>
  </si>
  <si>
    <t>604-1-4</t>
  </si>
  <si>
    <t>1600×1200</t>
  </si>
  <si>
    <t>604-1-5</t>
  </si>
  <si>
    <t>Ф800+800×400</t>
  </si>
  <si>
    <t>604-1-6</t>
  </si>
  <si>
    <t>2-Ф1000</t>
  </si>
  <si>
    <t>604-1-7</t>
  </si>
  <si>
    <t>1000×2000活动标志</t>
  </si>
  <si>
    <t>604-1-8</t>
  </si>
  <si>
    <t>1500×2000活动标志</t>
  </si>
  <si>
    <t>604-1-9</t>
  </si>
  <si>
    <t>600×1000</t>
  </si>
  <si>
    <t>604-1-10</t>
  </si>
  <si>
    <t>600×300</t>
  </si>
  <si>
    <t>604-5</t>
  </si>
  <si>
    <t>单悬臂式交通标志</t>
  </si>
  <si>
    <t>604-5-2</t>
  </si>
  <si>
    <t>4800×3300</t>
  </si>
  <si>
    <t>605</t>
  </si>
  <si>
    <t>交通标线</t>
  </si>
  <si>
    <t>605-1</t>
  </si>
  <si>
    <t>热熔型涂料路面标线</t>
  </si>
  <si>
    <t>605-1-1</t>
  </si>
  <si>
    <t>普通型</t>
  </si>
  <si>
    <t>清单  第 600 章合计   人民币</t>
  </si>
  <si>
    <t>工程量清单　第700章  绿化及环境保护设施</t>
  </si>
  <si>
    <t>702</t>
  </si>
  <si>
    <t>铺设表土</t>
  </si>
  <si>
    <t>702-2</t>
  </si>
  <si>
    <t>铺设利用的表土</t>
  </si>
  <si>
    <t>703</t>
  </si>
  <si>
    <t>撒播草种和铺植草皮</t>
  </si>
  <si>
    <t>703-1</t>
  </si>
  <si>
    <t>撒播草种</t>
  </si>
  <si>
    <t>703-1-1</t>
  </si>
  <si>
    <t>撒播大叶油草</t>
  </si>
  <si>
    <t>703-2</t>
  </si>
  <si>
    <t>铺植草皮</t>
  </si>
  <si>
    <t>703-2-1</t>
  </si>
  <si>
    <t>台湾草(0.33*0.33/块)</t>
  </si>
  <si>
    <t>704</t>
  </si>
  <si>
    <t>植乔木、灌木和攀缘植物</t>
  </si>
  <si>
    <t>704-1</t>
  </si>
  <si>
    <t>人工种植乔木</t>
  </si>
  <si>
    <t>704-1-9</t>
  </si>
  <si>
    <t>胸径11cm～12cm以内乔木，含12cm</t>
  </si>
  <si>
    <t>704-1-9-1</t>
  </si>
  <si>
    <t>小叶榄仁（Φ11-12cm，H6-7m，P≥3M)</t>
  </si>
  <si>
    <t>株</t>
  </si>
  <si>
    <t>704-1-9-2</t>
  </si>
  <si>
    <t>秋枫（Φ11-12CM,H≥4M，P≥3M)</t>
  </si>
  <si>
    <t>704-1-9-3</t>
  </si>
  <si>
    <t>仁面子（Φ11-12cm，H5-6m，P≥3M)）</t>
  </si>
  <si>
    <t>704-1-9-4</t>
  </si>
  <si>
    <t>红花鸡蛋花(D:10-12,H:2.8-3.0,P:2.5-3.0)</t>
  </si>
  <si>
    <t>704-1-9-5</t>
  </si>
  <si>
    <t>黄花风铃木(D:10-12,H:5.5-6.0,P:2.5-2.8)</t>
  </si>
  <si>
    <t>704-1-9-6</t>
  </si>
  <si>
    <t>宫粉紫荆(D:10-12,H:5.5-6.0,P:2.8-3.0)</t>
  </si>
  <si>
    <t>704-1-10</t>
  </si>
  <si>
    <t>胸径12cm～15cm以内乔木</t>
  </si>
  <si>
    <t>704-1-10-1</t>
  </si>
  <si>
    <t>蓝花楹(D:12-15,H:6.5-7.0,P:3.0-3.2)</t>
  </si>
  <si>
    <t>704-1-10-2</t>
  </si>
  <si>
    <t>细叶榄仁(D:12-14,H:6.5-7.0,P:3.0-3.2)</t>
  </si>
  <si>
    <t>704-1-10-3</t>
  </si>
  <si>
    <t>人面子(D:12-14,H:6.0-6.5,P:3.0-3.2)</t>
  </si>
  <si>
    <t>704-1-10-4</t>
  </si>
  <si>
    <t>黄槿(D:12-14,H:5.5-6.0,P:3.0-3.2)</t>
  </si>
  <si>
    <t>704-1-11</t>
  </si>
  <si>
    <t>胸径15cm～20cm以内乔木，含15cm</t>
  </si>
  <si>
    <t>704-1-11-1</t>
  </si>
  <si>
    <t>木棉（Φ16-18CM,H6-7M,P3.5M以上)</t>
  </si>
  <si>
    <t>704-1-11-2</t>
  </si>
  <si>
    <t>美丽异木棉(D:16-18,H:7.5-8.0,P:3.5-3.8)</t>
  </si>
  <si>
    <t>704-2</t>
  </si>
  <si>
    <t>人工种植灌木</t>
  </si>
  <si>
    <t>704-2-1</t>
  </si>
  <si>
    <t>高度30cm以内密植</t>
  </si>
  <si>
    <t>704-2-1-1</t>
  </si>
  <si>
    <t>黄金叶（H0.25M,P0.2M）</t>
  </si>
  <si>
    <t>704-2-3</t>
  </si>
  <si>
    <t>冠幅80～120cm以内</t>
  </si>
  <si>
    <t>704-2-3-3</t>
  </si>
  <si>
    <t>黄榕球（H1.2m,P1.2m)</t>
  </si>
  <si>
    <t>704-2-5</t>
  </si>
  <si>
    <t>冠幅大于150cm</t>
  </si>
  <si>
    <t>704-2-5-2</t>
  </si>
  <si>
    <t>四季桂(H:2.8-3.0,P:2.2-2.5)</t>
  </si>
  <si>
    <t>704-3</t>
  </si>
  <si>
    <t>人工种植花卉及攀缘植物</t>
  </si>
  <si>
    <t>704-3-1</t>
  </si>
  <si>
    <t>矮化大红花(H:0.3-0.35,P:0.2-0.25)</t>
  </si>
  <si>
    <t>704-3-2</t>
  </si>
  <si>
    <t>翠芦莉(H:0.35-0.4,P:0.2-0.25)</t>
  </si>
  <si>
    <t>704-3-3</t>
  </si>
  <si>
    <t>毛杜鹃(H:0.3-0.35,P:0.2-0.25)</t>
  </si>
  <si>
    <t>704-3-4</t>
  </si>
  <si>
    <t>黄金叶(H:0.2-0.25,P:0.2)</t>
  </si>
  <si>
    <t>704-3-5</t>
  </si>
  <si>
    <t>鸭脚木(H:0.25-0.3,P:0.2-0.25)</t>
  </si>
  <si>
    <t>704-3-6</t>
  </si>
  <si>
    <t>亮叶朱蕉(H:0.3-0.35,P:0.2-0.25)</t>
  </si>
  <si>
    <t>704-3-7</t>
  </si>
  <si>
    <t>红花继木(H:0.2-0.25,P:0.2)</t>
  </si>
  <si>
    <t>清单  第 700 章合计   人民币</t>
  </si>
  <si>
    <t>工程量清单　第900章  附属区房建工程</t>
  </si>
  <si>
    <t>901</t>
  </si>
  <si>
    <t>土石方工程</t>
  </si>
  <si>
    <t>901-1</t>
  </si>
  <si>
    <t>平整场地</t>
  </si>
  <si>
    <t>901-1-1</t>
  </si>
  <si>
    <t>901-2</t>
  </si>
  <si>
    <t>土方开挖</t>
  </si>
  <si>
    <t>901-2-2</t>
  </si>
  <si>
    <t>挖沟槽、基坑土方</t>
  </si>
  <si>
    <t>901-4</t>
  </si>
  <si>
    <t>回填</t>
  </si>
  <si>
    <t>901-4-1</t>
  </si>
  <si>
    <t>回填土（原土）</t>
  </si>
  <si>
    <t>901-5</t>
  </si>
  <si>
    <t>余方弃置</t>
  </si>
  <si>
    <t>901-5-1</t>
  </si>
  <si>
    <t>场外土方运输</t>
  </si>
  <si>
    <t>901-5-1-1</t>
  </si>
  <si>
    <t>场外土方运输1公里</t>
  </si>
  <si>
    <t>901-5-1-2</t>
  </si>
  <si>
    <t>场外土方运输每增加1公里</t>
  </si>
  <si>
    <t>m3*公里</t>
  </si>
  <si>
    <t>903</t>
  </si>
  <si>
    <t>桩基工程</t>
  </si>
  <si>
    <t>903-1</t>
  </si>
  <si>
    <t>预制钢筋混凝土管桩</t>
  </si>
  <si>
    <t>903-1-1</t>
  </si>
  <si>
    <t>A型桩</t>
  </si>
  <si>
    <t>903-1-1-1</t>
  </si>
  <si>
    <t>DN400（A型桩）</t>
  </si>
  <si>
    <t>m</t>
  </si>
  <si>
    <t>903-1-1-2</t>
  </si>
  <si>
    <t>DN400（A型试验桩）</t>
  </si>
  <si>
    <t>903-1-2</t>
  </si>
  <si>
    <t>AB型桩</t>
  </si>
  <si>
    <t>903-1-2-1</t>
  </si>
  <si>
    <t>DN400（AB型桩）</t>
  </si>
  <si>
    <t>903-1-2-2</t>
  </si>
  <si>
    <t>DN400（AB型试验桩）</t>
  </si>
  <si>
    <t>903-1-2-3</t>
  </si>
  <si>
    <t>DN500（AB型桩）</t>
  </si>
  <si>
    <t>903-1-2-4</t>
  </si>
  <si>
    <t>DN500（AB型试验桩）</t>
  </si>
  <si>
    <t>904</t>
  </si>
  <si>
    <t>砌筑工程</t>
  </si>
  <si>
    <t>904-1</t>
  </si>
  <si>
    <t>砖（砌块）砌体</t>
  </si>
  <si>
    <t>904-1-1</t>
  </si>
  <si>
    <t>砖基础</t>
  </si>
  <si>
    <t>904-1-1-1</t>
  </si>
  <si>
    <t>砖基础（MU15）</t>
  </si>
  <si>
    <t>904-1-1-2</t>
  </si>
  <si>
    <t>904-1-2</t>
  </si>
  <si>
    <t>砖（砌块）墙、柱</t>
  </si>
  <si>
    <t>904-1-2-1</t>
  </si>
  <si>
    <t>蒸压加气砼砌块砖（外墙100）</t>
  </si>
  <si>
    <t>904-1-2-2</t>
  </si>
  <si>
    <t>蒸压加气砼砌块砖（外墙200）</t>
  </si>
  <si>
    <t>904-1-2-3</t>
  </si>
  <si>
    <t>普通混凝土小型空心砌块（内墙100）</t>
  </si>
  <si>
    <t>904-1-2-4</t>
  </si>
  <si>
    <t>普通混凝土小型空心砌块（内墙200）</t>
  </si>
  <si>
    <t>904-1-2-6</t>
  </si>
  <si>
    <t>灰砂砖（内墙200）</t>
  </si>
  <si>
    <t>904-1-2-7</t>
  </si>
  <si>
    <t>蒸压加气砼砌块砖（内墙100）</t>
  </si>
  <si>
    <t>904-1-2-8</t>
  </si>
  <si>
    <t>蒸压加气砼砌块砖（内墙200）</t>
  </si>
  <si>
    <t>904-1-2-9</t>
  </si>
  <si>
    <t>混凝土小型实心砌块（外墙200）</t>
  </si>
  <si>
    <t>904-1-2-10</t>
  </si>
  <si>
    <t>实心砖柱</t>
  </si>
  <si>
    <t>904-1-2-11</t>
  </si>
  <si>
    <t>实心砖墙</t>
  </si>
  <si>
    <t>904-1-3</t>
  </si>
  <si>
    <t>砖（砌块）地沟、明沟</t>
  </si>
  <si>
    <t>904-1-3-2</t>
  </si>
  <si>
    <t>侧缝式线性排水沟</t>
  </si>
  <si>
    <t>904-1-5</t>
  </si>
  <si>
    <t>砖（砌块）台阶</t>
  </si>
  <si>
    <t>904-1-5-1</t>
  </si>
  <si>
    <t>砖砌台阶</t>
  </si>
  <si>
    <t>904-1-6</t>
  </si>
  <si>
    <t>零星砌砖</t>
  </si>
  <si>
    <t>904-1-6-2</t>
  </si>
  <si>
    <t>砖砌坐凳</t>
  </si>
  <si>
    <t>904-1-7</t>
  </si>
  <si>
    <t>砖砌栏板</t>
  </si>
  <si>
    <t>904-1-7-1</t>
  </si>
  <si>
    <t>砖砌栏板（120mm宽1050mm高）</t>
  </si>
  <si>
    <t>905</t>
  </si>
  <si>
    <t>现浇混凝土及现浇钢筋混凝土工程</t>
  </si>
  <si>
    <t>905-1</t>
  </si>
  <si>
    <t>基础工程</t>
  </si>
  <si>
    <t>905-1-1</t>
  </si>
  <si>
    <t>混凝土基础垫层</t>
  </si>
  <si>
    <t>905-1-1-2</t>
  </si>
  <si>
    <t>C15混凝土垫层</t>
  </si>
  <si>
    <t>905-1-1-3</t>
  </si>
  <si>
    <t>C20混凝土垫层</t>
  </si>
  <si>
    <t>905-1-2</t>
  </si>
  <si>
    <t>带形、独立、桩承台基础</t>
  </si>
  <si>
    <t>905-1-2-1</t>
  </si>
  <si>
    <t>C20带形、独立、桩承台基础</t>
  </si>
  <si>
    <t>905-1-2-2</t>
  </si>
  <si>
    <t>C25带形、独立、桩承台基础</t>
  </si>
  <si>
    <t>905-1-2-3</t>
  </si>
  <si>
    <t>C30带形、独立、桩承台基础</t>
  </si>
  <si>
    <t>905-1-2-4</t>
  </si>
  <si>
    <t>C30带形、独立、桩承台基础 P8</t>
  </si>
  <si>
    <t>905-1-3</t>
  </si>
  <si>
    <t>满堂基础</t>
  </si>
  <si>
    <t>905-1-3-3</t>
  </si>
  <si>
    <t>C30满堂基础</t>
  </si>
  <si>
    <t>905-1-4</t>
  </si>
  <si>
    <t>设备基础</t>
  </si>
  <si>
    <t>905-1-4-3</t>
  </si>
  <si>
    <t>C30设备基础</t>
  </si>
  <si>
    <t>905-1-5</t>
  </si>
  <si>
    <t>基础梁</t>
  </si>
  <si>
    <t>905-1-5-3</t>
  </si>
  <si>
    <t>C30基础梁</t>
  </si>
  <si>
    <t>905-1-6</t>
  </si>
  <si>
    <t>混凝土基础钢筋</t>
  </si>
  <si>
    <t>905-1-6-1</t>
  </si>
  <si>
    <t>现浇构件圆钢(HPB300内) φ10以内</t>
  </si>
  <si>
    <t>t</t>
  </si>
  <si>
    <t>905-1-6-3</t>
  </si>
  <si>
    <t>现浇构件带肋钢筋(HRB400内) φ10以内</t>
  </si>
  <si>
    <t>905-1-6-4</t>
  </si>
  <si>
    <t>现浇构件带肋钢筋(HRB400内) φ25以内</t>
  </si>
  <si>
    <t>905-1-6-6</t>
  </si>
  <si>
    <t>现浇构件箍筋 圆钢(HPB300内) φ10以内</t>
  </si>
  <si>
    <t>905-1-6-7</t>
  </si>
  <si>
    <t>现浇构件箍筋 带肋钢筋(HRB400内) φ10以内</t>
  </si>
  <si>
    <t>905-1-6-8</t>
  </si>
  <si>
    <t>现浇构件箍筋 带肋钢筋(HRB400内) φ10以外</t>
  </si>
  <si>
    <t>905-2</t>
  </si>
  <si>
    <t>结构混凝土</t>
  </si>
  <si>
    <t>905-2-1</t>
  </si>
  <si>
    <t>框架柱、构造柱</t>
  </si>
  <si>
    <t>905-2-1-2</t>
  </si>
  <si>
    <t>C25框架柱、构造柱</t>
  </si>
  <si>
    <t>905-2-1-3</t>
  </si>
  <si>
    <t>C30框架柱、构造柱</t>
  </si>
  <si>
    <t>905-2-1-4</t>
  </si>
  <si>
    <t>C35框架柱、构造柱</t>
  </si>
  <si>
    <t>905-2-1-5</t>
  </si>
  <si>
    <t>C40框架柱、构造柱</t>
  </si>
  <si>
    <t>905-2-2</t>
  </si>
  <si>
    <t>框架梁、圈过梁</t>
  </si>
  <si>
    <t>905-2-2-1</t>
  </si>
  <si>
    <t>C20框架梁、圈过梁</t>
  </si>
  <si>
    <t>905-2-2-2</t>
  </si>
  <si>
    <t>C25框架梁、圈过梁</t>
  </si>
  <si>
    <t>905-2-2-3</t>
  </si>
  <si>
    <t>C30框架梁、圈过梁</t>
  </si>
  <si>
    <t>905-2-3</t>
  </si>
  <si>
    <t>现浇混凝土墙</t>
  </si>
  <si>
    <t>905-2-3-1</t>
  </si>
  <si>
    <t>C30 P8直形墙</t>
  </si>
  <si>
    <t>905-2-4</t>
  </si>
  <si>
    <t>有梁板、无梁板、平板、拱板、雨棚、阳台板</t>
  </si>
  <si>
    <t>905-2-4-3</t>
  </si>
  <si>
    <t>C30有梁板、平板、斜板、弧形板、拱形板、雨棚、阳台板</t>
  </si>
  <si>
    <t>905-2-5</t>
  </si>
  <si>
    <t>直、弧形楼梯</t>
  </si>
  <si>
    <t>905-2-5-3</t>
  </si>
  <si>
    <t>C30直形楼梯</t>
  </si>
  <si>
    <t>905-2-6</t>
  </si>
  <si>
    <t>水池</t>
  </si>
  <si>
    <t>905-2-6-1</t>
  </si>
  <si>
    <t>P8-C30水池-池底</t>
  </si>
  <si>
    <t>905-2-6-2</t>
  </si>
  <si>
    <t>P8-C30水池-池壁</t>
  </si>
  <si>
    <t>905-3</t>
  </si>
  <si>
    <t>非结构混凝土</t>
  </si>
  <si>
    <t>905-3-1</t>
  </si>
  <si>
    <t>栏板、反檐</t>
  </si>
  <si>
    <t>905-3-1-2</t>
  </si>
  <si>
    <t>C25栏板、反檐</t>
  </si>
  <si>
    <t>905-3-1-3</t>
  </si>
  <si>
    <t>C30栏板、反檐</t>
  </si>
  <si>
    <t>905-3-2</t>
  </si>
  <si>
    <t>挑檐天沟</t>
  </si>
  <si>
    <t>905-3-2-3</t>
  </si>
  <si>
    <t>C30挑檐天沟</t>
  </si>
  <si>
    <t>905-3-3</t>
  </si>
  <si>
    <t>压顶、扶手</t>
  </si>
  <si>
    <t>905-3-3-1</t>
  </si>
  <si>
    <t>C20扶手、压顶</t>
  </si>
  <si>
    <t>905-4</t>
  </si>
  <si>
    <t>附属物</t>
  </si>
  <si>
    <t>905-4-1</t>
  </si>
  <si>
    <t>散水</t>
  </si>
  <si>
    <t>905-4-1-3</t>
  </si>
  <si>
    <t>隐藏式混凝土散水（散3)</t>
  </si>
  <si>
    <t>905-4-1-4</t>
  </si>
  <si>
    <t>水泥砂浆散水（散4)</t>
  </si>
  <si>
    <t>905-4-2</t>
  </si>
  <si>
    <t>坡道</t>
  </si>
  <si>
    <t>905-4-2-1</t>
  </si>
  <si>
    <t>P-2 地砖坡道</t>
  </si>
  <si>
    <t>905-4-2-2</t>
  </si>
  <si>
    <t>火烧面花岗石板坡道（图集:13ZJ301 5/19）</t>
  </si>
  <si>
    <t>905-4-2-3</t>
  </si>
  <si>
    <t>残疾人坡道</t>
  </si>
  <si>
    <t>905-4-3</t>
  </si>
  <si>
    <t>台阶</t>
  </si>
  <si>
    <t>905-4-3-1</t>
  </si>
  <si>
    <t>细石混凝土台阶（图集11ZJ901 10/9）</t>
  </si>
  <si>
    <t>905-4-3-2</t>
  </si>
  <si>
    <t>J-1 陶瓷地砖台阶</t>
  </si>
  <si>
    <t>905-4-6</t>
  </si>
  <si>
    <t>排水沟</t>
  </si>
  <si>
    <t>905-4-6-1</t>
  </si>
  <si>
    <t>200*200不锈钢排水沟</t>
  </si>
  <si>
    <t>905-4-7</t>
  </si>
  <si>
    <t>集水井</t>
  </si>
  <si>
    <t>905-4-7-3</t>
  </si>
  <si>
    <t>集水井1500*1500*1000</t>
  </si>
  <si>
    <t>905-4-7-4</t>
  </si>
  <si>
    <t>集水井500*500*1000</t>
  </si>
  <si>
    <t>905-4-9</t>
  </si>
  <si>
    <t>零星现浇混凝土</t>
  </si>
  <si>
    <t>905-4-9-1</t>
  </si>
  <si>
    <t>C30检修盖板</t>
  </si>
  <si>
    <t>905-6</t>
  </si>
  <si>
    <t>钢筋工程</t>
  </si>
  <si>
    <t>905-6-1</t>
  </si>
  <si>
    <t>现浇构件钢筋</t>
  </si>
  <si>
    <t>905-6-1-1</t>
  </si>
  <si>
    <t>905-6-1-3</t>
  </si>
  <si>
    <t>905-6-1-4</t>
  </si>
  <si>
    <t>905-6-1-6</t>
  </si>
  <si>
    <t>905-6-1-7</t>
  </si>
  <si>
    <t>905-6-1-8</t>
  </si>
  <si>
    <t>905-7</t>
  </si>
  <si>
    <t>螺栓、铁件</t>
  </si>
  <si>
    <t>905-7-1</t>
  </si>
  <si>
    <t>预埋铁件</t>
  </si>
  <si>
    <t>905-7-2</t>
  </si>
  <si>
    <t>地脚螺栓</t>
  </si>
  <si>
    <t>907</t>
  </si>
  <si>
    <t>金属结构工程</t>
  </si>
  <si>
    <t>907-1</t>
  </si>
  <si>
    <t>主体结构</t>
  </si>
  <si>
    <t>907-1-1</t>
  </si>
  <si>
    <t>钢柱 方钢管（Q235A）</t>
  </si>
  <si>
    <t>907-1-2</t>
  </si>
  <si>
    <t>钢梁 方钢管（Q235A）</t>
  </si>
  <si>
    <t>907-1-3</t>
  </si>
  <si>
    <t>钢柱 钢管（Q335B)</t>
  </si>
  <si>
    <t>907-1-4</t>
  </si>
  <si>
    <t>钢梁 H型钢（Q335B）</t>
  </si>
  <si>
    <t>907-1-5</t>
  </si>
  <si>
    <t>钢梁 钢管（Q335B）</t>
  </si>
  <si>
    <t>907-1-6</t>
  </si>
  <si>
    <t>钢檩条 方钢(Q335B)</t>
  </si>
  <si>
    <t>907-1-7</t>
  </si>
  <si>
    <t>钢支撑(Q235A)</t>
  </si>
  <si>
    <t>907-2</t>
  </si>
  <si>
    <t>其他金属构件</t>
  </si>
  <si>
    <t>907-2-1</t>
  </si>
  <si>
    <t>爬梯</t>
  </si>
  <si>
    <t>907-2-1-2</t>
  </si>
  <si>
    <t>钢梯</t>
  </si>
  <si>
    <t>907-2-1-3</t>
  </si>
  <si>
    <t>钢爬梯</t>
  </si>
  <si>
    <t>907-2-1-4</t>
  </si>
  <si>
    <t>不锈钢爬梯</t>
  </si>
  <si>
    <t>908</t>
  </si>
  <si>
    <t>瓦、型材及其他屋面工程</t>
  </si>
  <si>
    <t>908-1</t>
  </si>
  <si>
    <t>瓦屋面</t>
  </si>
  <si>
    <t>908-1-1</t>
  </si>
  <si>
    <t>R-6 瓦屋面</t>
  </si>
  <si>
    <t>908-2</t>
  </si>
  <si>
    <t>型材屋面</t>
  </si>
  <si>
    <t>908-2-2</t>
  </si>
  <si>
    <t>彩钢板屋面</t>
  </si>
  <si>
    <t>908-3</t>
  </si>
  <si>
    <t>其他屋面</t>
  </si>
  <si>
    <t>908-3-4</t>
  </si>
  <si>
    <t>加厚加密抗老化防晒网面层</t>
  </si>
  <si>
    <t>908-4</t>
  </si>
  <si>
    <t>屋面天沟、檐沟</t>
  </si>
  <si>
    <t>908-4-1</t>
  </si>
  <si>
    <t>钢板天沟</t>
  </si>
  <si>
    <t>909</t>
  </si>
  <si>
    <t>防水隔热保温工程</t>
  </si>
  <si>
    <t>909-1</t>
  </si>
  <si>
    <t>屋面防水隔热保温</t>
  </si>
  <si>
    <t>909-1-1</t>
  </si>
  <si>
    <t>平屋面防水隔热保温</t>
  </si>
  <si>
    <t>909-1-1-1</t>
  </si>
  <si>
    <t>Ⅰ级设防倒置式平屋面</t>
  </si>
  <si>
    <t>909-1-1-2</t>
  </si>
  <si>
    <t>Ⅰ级设防倒置式平屋面（含32厚挤塑聚苯乙烯泡沫塑料）</t>
  </si>
  <si>
    <t>909-1-1-3</t>
  </si>
  <si>
    <t>Ⅰ级设防倒置式平屋面（含80厚挤塑聚苯乙烯泡沫塑料）</t>
  </si>
  <si>
    <t>909-1-1-4</t>
  </si>
  <si>
    <t>不隔热不上人防水平屋面</t>
  </si>
  <si>
    <t>909-1-1-6</t>
  </si>
  <si>
    <t>R-1 倒置式屋面防水</t>
  </si>
  <si>
    <t>909-1-1-7</t>
  </si>
  <si>
    <t>R-8 无保温不上人屋面防水</t>
  </si>
  <si>
    <t>909-1-1-8</t>
  </si>
  <si>
    <t>R-3 露台防水</t>
  </si>
  <si>
    <t>909-1-1-10</t>
  </si>
  <si>
    <t>R-6 瓦屋面防水</t>
  </si>
  <si>
    <t>909-1-3</t>
  </si>
  <si>
    <t>屋面排水沟、泛水防水隔热保温</t>
  </si>
  <si>
    <t>909-1-3-1</t>
  </si>
  <si>
    <t>屋面排水沟</t>
  </si>
  <si>
    <t>909-1-3-3</t>
  </si>
  <si>
    <t>屋面排水沟防水-R1</t>
  </si>
  <si>
    <t>909-2</t>
  </si>
  <si>
    <t>雨棚防水隔热保温</t>
  </si>
  <si>
    <t>909-2-1</t>
  </si>
  <si>
    <t>雨棚面防水隔热保温</t>
  </si>
  <si>
    <t>909-2-1-1</t>
  </si>
  <si>
    <t>R-9 有组织排水雨棚防水</t>
  </si>
  <si>
    <t>909-3</t>
  </si>
  <si>
    <t>楼地面防水隔热保温</t>
  </si>
  <si>
    <t>909-3-1</t>
  </si>
  <si>
    <t>卫生间地面防水</t>
  </si>
  <si>
    <t>909-3-1-1</t>
  </si>
  <si>
    <t>楼面3 楼(地)面涂膜防水</t>
  </si>
  <si>
    <t>909-3-1-2</t>
  </si>
  <si>
    <t>L-8 卫生间楼面/地面2（下沉式）</t>
  </si>
  <si>
    <t>909-3-1-3</t>
  </si>
  <si>
    <t>L-8 卫生间楼面/地面2（下沉式）-沉箱</t>
  </si>
  <si>
    <t>909-3-2</t>
  </si>
  <si>
    <t>厨房地面防水</t>
  </si>
  <si>
    <t>909-3-2-1</t>
  </si>
  <si>
    <t>L-5 防水楼面/地面防水（厨房、阳台）</t>
  </si>
  <si>
    <t>909-3-4</t>
  </si>
  <si>
    <t>其他楼地面防水</t>
  </si>
  <si>
    <t>909-3-4-1</t>
  </si>
  <si>
    <t>L-1C 防滑地砖楼地面防水</t>
  </si>
  <si>
    <t>909-3-4-2</t>
  </si>
  <si>
    <t>L-2 陶瓷地砖楼地面防水</t>
  </si>
  <si>
    <t>909-4</t>
  </si>
  <si>
    <t>墙面防水隔热保温</t>
  </si>
  <si>
    <t>909-4-1</t>
  </si>
  <si>
    <t>卫生间墙面防水</t>
  </si>
  <si>
    <t>909-4-1-1</t>
  </si>
  <si>
    <t>内墙3 内墙面防水</t>
  </si>
  <si>
    <t>909-4-1-2</t>
  </si>
  <si>
    <t>N-4 卫生间、厨房内墙面防水</t>
  </si>
  <si>
    <t>909-4-1-3</t>
  </si>
  <si>
    <t>N-6 防水砂浆墙面抹灰（普通砌体与砼墙）</t>
  </si>
  <si>
    <t>909-4-3</t>
  </si>
  <si>
    <t>外墙面防水隔热保温</t>
  </si>
  <si>
    <t>909-4-3-1</t>
  </si>
  <si>
    <t>外墙1 外墙面防水</t>
  </si>
  <si>
    <t>909-4-3-2</t>
  </si>
  <si>
    <t>W-4 干挂陶土板外墙面防水</t>
  </si>
  <si>
    <t>909-4-3-5</t>
  </si>
  <si>
    <t>W-7 涂料/真石漆外墙面防水</t>
  </si>
  <si>
    <t>909-4-3-6</t>
  </si>
  <si>
    <t>W-13 干挂复合铝板外墙</t>
  </si>
  <si>
    <t>909-6</t>
  </si>
  <si>
    <t>其他防水隔热保温</t>
  </si>
  <si>
    <t>909-6-1</t>
  </si>
  <si>
    <t>SC2 水池底板防水</t>
  </si>
  <si>
    <t>909-6-2</t>
  </si>
  <si>
    <t>SC2 水池侧壁防水</t>
  </si>
  <si>
    <t>909-6-3</t>
  </si>
  <si>
    <t>天棚防水面层</t>
  </si>
  <si>
    <t>909-6-4</t>
  </si>
  <si>
    <t>天棚面防水（2厚聚合物水泥基防水涂料）</t>
  </si>
  <si>
    <t>909-6-5</t>
  </si>
  <si>
    <t>U8 水池壁防水</t>
  </si>
  <si>
    <t>909-6-6</t>
  </si>
  <si>
    <t>U8 水池底防水</t>
  </si>
  <si>
    <t>909-6-7</t>
  </si>
  <si>
    <t>U8 水池顶防水</t>
  </si>
  <si>
    <t>909-7</t>
  </si>
  <si>
    <t>变形缝</t>
  </si>
  <si>
    <t>909-7-1</t>
  </si>
  <si>
    <t>楼(地)面变形缝</t>
  </si>
  <si>
    <t>909-7-2</t>
  </si>
  <si>
    <t>屋面变形缝</t>
  </si>
  <si>
    <t>909-8</t>
  </si>
  <si>
    <t>止水带</t>
  </si>
  <si>
    <t>909-8-3</t>
  </si>
  <si>
    <t>3mm钢板止水带</t>
  </si>
  <si>
    <t>910</t>
  </si>
  <si>
    <t>门窗工程</t>
  </si>
  <si>
    <t>910-2</t>
  </si>
  <si>
    <t>铝合金固定窗</t>
  </si>
  <si>
    <t>910-2-8</t>
  </si>
  <si>
    <t>中空玻璃铝合金固定窗</t>
  </si>
  <si>
    <t>910-2-8-1</t>
  </si>
  <si>
    <t>6mm low-e+12A+6mm无色中空玻璃铝合金固定窗</t>
  </si>
  <si>
    <t>910-2-8-2</t>
  </si>
  <si>
    <t>6mm low-e+12A+6mm无色中空磨砂玻璃铝合金固定窗</t>
  </si>
  <si>
    <t>910-3</t>
  </si>
  <si>
    <t>铝合金推拉窗</t>
  </si>
  <si>
    <t>910-3-8</t>
  </si>
  <si>
    <t>中空玻璃铝合金推拉窗</t>
  </si>
  <si>
    <t>910-3-8-1</t>
  </si>
  <si>
    <t>6mm low-e+12A+6mm中透光中空玻璃铝合金推拉窗</t>
  </si>
  <si>
    <t>910-4</t>
  </si>
  <si>
    <t>铝合金平开窗</t>
  </si>
  <si>
    <t>910-4-2</t>
  </si>
  <si>
    <t>磨砂玻璃铝合金平开窗</t>
  </si>
  <si>
    <t>910-4-2-2</t>
  </si>
  <si>
    <t>6mm磨砂玻璃铝合金平开窗</t>
  </si>
  <si>
    <t>910-4-8</t>
  </si>
  <si>
    <t>中空玻璃铝合金平开窗</t>
  </si>
  <si>
    <t>910-4-8-1</t>
  </si>
  <si>
    <t>6mm low-e+12A+6mm无色中空玻璃铝合金平开窗</t>
  </si>
  <si>
    <t>910-5</t>
  </si>
  <si>
    <t>铝合金上悬窗</t>
  </si>
  <si>
    <t>910-5-2</t>
  </si>
  <si>
    <t>磨砂玻璃铝合金上悬窗</t>
  </si>
  <si>
    <t>910-5-2-2</t>
  </si>
  <si>
    <t>6mm磨砂玻璃铝合金上悬窗</t>
  </si>
  <si>
    <t>910-5-8</t>
  </si>
  <si>
    <t>中空玻璃铝合金上悬窗</t>
  </si>
  <si>
    <t>910-5-8-1</t>
  </si>
  <si>
    <t>6mm low-e+12A+6mm无色中空玻璃铝合金上悬窗</t>
  </si>
  <si>
    <t>910-6</t>
  </si>
  <si>
    <t>铝合金百叶</t>
  </si>
  <si>
    <t>910-6-1</t>
  </si>
  <si>
    <t>铝合金百叶窗</t>
  </si>
  <si>
    <t>910-7</t>
  </si>
  <si>
    <t>其他窗</t>
  </si>
  <si>
    <t>910-7-1</t>
  </si>
  <si>
    <t>防火窗</t>
  </si>
  <si>
    <t>910-7-2</t>
  </si>
  <si>
    <t>玻璃橱窗</t>
  </si>
  <si>
    <t>910-8</t>
  </si>
  <si>
    <t>门</t>
  </si>
  <si>
    <t>910-8-1</t>
  </si>
  <si>
    <t>木门</t>
  </si>
  <si>
    <t>910-8-1-1</t>
  </si>
  <si>
    <t>夹板木门</t>
  </si>
  <si>
    <t>910-8-1-2</t>
  </si>
  <si>
    <t>成品夹板门</t>
  </si>
  <si>
    <t>910-8-3</t>
  </si>
  <si>
    <t>不锈钢门</t>
  </si>
  <si>
    <t>910-8-3-2</t>
  </si>
  <si>
    <t>不锈钢防盗门</t>
  </si>
  <si>
    <t>910-8-3-3</t>
  </si>
  <si>
    <t>不锈钢钢板门</t>
  </si>
  <si>
    <t>910-8-4</t>
  </si>
  <si>
    <t>铝合金门</t>
  </si>
  <si>
    <t>910-8-4-1</t>
  </si>
  <si>
    <t>铝合金门（成品）</t>
  </si>
  <si>
    <t>910-8-4-2</t>
  </si>
  <si>
    <t>6mm low-e+12A+6mm无色中空玻璃断热铝合金平开门</t>
  </si>
  <si>
    <t>910-8-4-3</t>
  </si>
  <si>
    <t>6mm高透光Low-E+12mm空气+6mm透明玻璃断热铝合金推拉门</t>
  </si>
  <si>
    <t>910-8-4-4</t>
  </si>
  <si>
    <t>铝合金推拉门</t>
  </si>
  <si>
    <t>910-8-4-5</t>
  </si>
  <si>
    <t>铝合金门联窗（推拉窗）</t>
  </si>
  <si>
    <t>910-8-4-6</t>
  </si>
  <si>
    <t>铝合金门联窗（固定窗）</t>
  </si>
  <si>
    <t>910-8-5</t>
  </si>
  <si>
    <t>地弹门</t>
  </si>
  <si>
    <t>910-8-5-1</t>
  </si>
  <si>
    <t>6mm厚钢化玻璃地弹门</t>
  </si>
  <si>
    <t>910-8-6</t>
  </si>
  <si>
    <t>防火门</t>
  </si>
  <si>
    <t>910-8-6-1</t>
  </si>
  <si>
    <t>甲级防火门</t>
  </si>
  <si>
    <t>910-8-6-1-1</t>
  </si>
  <si>
    <t>甲级防火门（单扇）</t>
  </si>
  <si>
    <t>910-8-6-1-2</t>
  </si>
  <si>
    <t>甲级防火门（双扇）</t>
  </si>
  <si>
    <t>910-8-6-2</t>
  </si>
  <si>
    <t>乙级防火门</t>
  </si>
  <si>
    <t>910-8-6-2-1</t>
  </si>
  <si>
    <t>乙级防火门（单扇）</t>
  </si>
  <si>
    <t>910-8-6-2-2</t>
  </si>
  <si>
    <t>乙级防火门（双扇）</t>
  </si>
  <si>
    <t>910-8-6-2-3</t>
  </si>
  <si>
    <t>乙级防火门（双扇）-带观察窗</t>
  </si>
  <si>
    <t>910-8-6-3</t>
  </si>
  <si>
    <t>丙级防火门</t>
  </si>
  <si>
    <t>910-8-6-3-1</t>
  </si>
  <si>
    <t>丙级防火门（单扇）</t>
  </si>
  <si>
    <t>910-8-7</t>
  </si>
  <si>
    <t>卷闸门</t>
  </si>
  <si>
    <t>910-8-7-1</t>
  </si>
  <si>
    <t>金属卷帘门</t>
  </si>
  <si>
    <t>910-8-8</t>
  </si>
  <si>
    <t>电动门</t>
  </si>
  <si>
    <t>910-8-8-1</t>
  </si>
  <si>
    <t>铝合金玻璃自动门(ZDM7830)</t>
  </si>
  <si>
    <t>910-9</t>
  </si>
  <si>
    <t>门窗套</t>
  </si>
  <si>
    <t>910-9-1</t>
  </si>
  <si>
    <t>304#不锈钢拉丝板门套</t>
  </si>
  <si>
    <t>910-9-2</t>
  </si>
  <si>
    <t>4厚铝合金造型门套</t>
  </si>
  <si>
    <t>911</t>
  </si>
  <si>
    <t>楼地面装饰工程</t>
  </si>
  <si>
    <t>911-1</t>
  </si>
  <si>
    <t>整体面层及找平层</t>
  </si>
  <si>
    <t>911-1-1</t>
  </si>
  <si>
    <t>L1-水泥砂浆楼地面找平</t>
  </si>
  <si>
    <t>911-1-2</t>
  </si>
  <si>
    <t>L2-水泥砂浆楼地面找平</t>
  </si>
  <si>
    <t>911-1-3</t>
  </si>
  <si>
    <t>L5-水泥砂浆楼地面找平</t>
  </si>
  <si>
    <t>911-1-4</t>
  </si>
  <si>
    <t>L8-水泥砂浆楼地面找平</t>
  </si>
  <si>
    <t>911-1-6</t>
  </si>
  <si>
    <t>耐磨固化地坪面层</t>
  </si>
  <si>
    <t>911-1-7</t>
  </si>
  <si>
    <t>水磨石楼面</t>
  </si>
  <si>
    <t>911-2</t>
  </si>
  <si>
    <t>磁质块料楼地面</t>
  </si>
  <si>
    <t>911-2-1</t>
  </si>
  <si>
    <t>防滑砖楼地面</t>
  </si>
  <si>
    <t>911-2-1-1</t>
  </si>
  <si>
    <t>楼面1 800*800防滑砖</t>
  </si>
  <si>
    <t>911-2-1-2</t>
  </si>
  <si>
    <t>楼面3 300*300防滑砖</t>
  </si>
  <si>
    <t>911-2-1-3</t>
  </si>
  <si>
    <t>L1C、L8-防滑砖楼地面（300*300）</t>
  </si>
  <si>
    <t>911-2-1-4</t>
  </si>
  <si>
    <t>L1C、L8-防滑砖楼地面（800*800）</t>
  </si>
  <si>
    <t>911-2-1-5</t>
  </si>
  <si>
    <t>L2B-防滑砖楼地面（800*800）</t>
  </si>
  <si>
    <t>911-2-1-6</t>
  </si>
  <si>
    <t>L5-防滑砖楼地面（300*300）-厨房</t>
  </si>
  <si>
    <t>911-2-1-7</t>
  </si>
  <si>
    <t>L8-防滑砖楼地面（600*600）</t>
  </si>
  <si>
    <t>911-2-1-8</t>
  </si>
  <si>
    <t>R-1 倒置式屋面</t>
  </si>
  <si>
    <t>911-2-2</t>
  </si>
  <si>
    <t>抛光砖楼地面</t>
  </si>
  <si>
    <t>911-2-2-1</t>
  </si>
  <si>
    <t>L2A-抛光砖楼地面（600*600）</t>
  </si>
  <si>
    <t>911-2-2-2</t>
  </si>
  <si>
    <t>L2A-抛光砖楼地面（800*800）</t>
  </si>
  <si>
    <t>911-2-2-3</t>
  </si>
  <si>
    <t>L2E-抛光砖楼地面（800*800）</t>
  </si>
  <si>
    <t>911-2-5</t>
  </si>
  <si>
    <t>木纹砖楼地面</t>
  </si>
  <si>
    <t>911-2-5-1</t>
  </si>
  <si>
    <t>L2A-木纹砖楼地面（200*1200）</t>
  </si>
  <si>
    <t>911-4</t>
  </si>
  <si>
    <t>其他楼地面</t>
  </si>
  <si>
    <t>911-4-9</t>
  </si>
  <si>
    <t>全钢防静电地板</t>
  </si>
  <si>
    <t>911-5</t>
  </si>
  <si>
    <t>踢脚线</t>
  </si>
  <si>
    <t>911-5-1</t>
  </si>
  <si>
    <t>水泥砂浆踢脚线</t>
  </si>
  <si>
    <t>911-5-1-1</t>
  </si>
  <si>
    <t>911-5-2</t>
  </si>
  <si>
    <t>瓷质磁质</t>
  </si>
  <si>
    <t>911-5-2-1</t>
  </si>
  <si>
    <t>踢脚3 地砖踢脚线</t>
  </si>
  <si>
    <t>911-5-2-2</t>
  </si>
  <si>
    <t>踢脚3 地砖踢脚线（楼梯）</t>
  </si>
  <si>
    <t>911-5-2-3</t>
  </si>
  <si>
    <t>T-3 面砖踢脚</t>
  </si>
  <si>
    <t>911-5-2-4</t>
  </si>
  <si>
    <t>T-3 面砖踢脚-防滑砖（200*800）</t>
  </si>
  <si>
    <t>911-5-2-5</t>
  </si>
  <si>
    <t>T-3 面砖踢脚-木纹砖（200*1200）</t>
  </si>
  <si>
    <t>911-5-3</t>
  </si>
  <si>
    <t>石材踢脚线</t>
  </si>
  <si>
    <t>911-5-3-1</t>
  </si>
  <si>
    <t>20厚抛光花岗石</t>
  </si>
  <si>
    <t>911-5-4</t>
  </si>
  <si>
    <t>其他踢脚线</t>
  </si>
  <si>
    <t>911-5-4-2</t>
  </si>
  <si>
    <t>金属踢脚线</t>
  </si>
  <si>
    <t>911-6</t>
  </si>
  <si>
    <t>楼梯面</t>
  </si>
  <si>
    <t>911-6-1</t>
  </si>
  <si>
    <t>磁质块料楼梯面</t>
  </si>
  <si>
    <t>911-6-1-1</t>
  </si>
  <si>
    <t>楼面1 800*800防滑砖（楼梯）</t>
  </si>
  <si>
    <t>911-6-1-2</t>
  </si>
  <si>
    <t>911-7</t>
  </si>
  <si>
    <t>台阶面</t>
  </si>
  <si>
    <t>911-7-1</t>
  </si>
  <si>
    <t>磁质块料台阶面</t>
  </si>
  <si>
    <t>911-7-1-1</t>
  </si>
  <si>
    <t>911-7-2</t>
  </si>
  <si>
    <t>石材台阶面</t>
  </si>
  <si>
    <t>911-7-2-1</t>
  </si>
  <si>
    <t>花岗岩石面台阶</t>
  </si>
  <si>
    <t>912</t>
  </si>
  <si>
    <t>墙面、柱梁面、栏板与隔断工程</t>
  </si>
  <si>
    <t>912-1</t>
  </si>
  <si>
    <t>墙、柱面钉（挂）钢（铁）网</t>
  </si>
  <si>
    <t>912-1-1</t>
  </si>
  <si>
    <t>外墙面钢丝网</t>
  </si>
  <si>
    <t>912-1-2</t>
  </si>
  <si>
    <t>内墙面钢丝网（不同材料交接处）</t>
  </si>
  <si>
    <t>912-1-3</t>
  </si>
  <si>
    <t>耐碱玻璃纤维网</t>
  </si>
  <si>
    <t>912-2</t>
  </si>
  <si>
    <t>外立面装饰</t>
  </si>
  <si>
    <t>912-2-1</t>
  </si>
  <si>
    <t>抹灰</t>
  </si>
  <si>
    <t>912-2-1-1</t>
  </si>
  <si>
    <t>W-1 水泥砂浆外墙面抹灰（无防水）</t>
  </si>
  <si>
    <t>912-2-2</t>
  </si>
  <si>
    <t>涂料、油漆</t>
  </si>
  <si>
    <t>912-2-2-1</t>
  </si>
  <si>
    <t>外墙1 外墙涂料面</t>
  </si>
  <si>
    <t>912-2-2-2</t>
  </si>
  <si>
    <t>外墙2 外墙涂料面</t>
  </si>
  <si>
    <t>912-2-2-3</t>
  </si>
  <si>
    <t>W-7 涂料/真石漆外墙面</t>
  </si>
  <si>
    <t>912-2-2-4</t>
  </si>
  <si>
    <t>W-7 肌理漆外墙面</t>
  </si>
  <si>
    <t>912-2-5</t>
  </si>
  <si>
    <t>装饰板</t>
  </si>
  <si>
    <t>912-2-5-3</t>
  </si>
  <si>
    <t>W-4 干挂陶土板外墙面</t>
  </si>
  <si>
    <t>912-2-5-4</t>
  </si>
  <si>
    <t>912-3</t>
  </si>
  <si>
    <t>内墙、柱、梁面装饰</t>
  </si>
  <si>
    <t>912-3-1</t>
  </si>
  <si>
    <t>912-3-1-1</t>
  </si>
  <si>
    <t>N-1 内墙漆墙面抹灰（普通砌体与砼墙）</t>
  </si>
  <si>
    <t>912-3-1-4</t>
  </si>
  <si>
    <t>N-3 吸声墙面抹灰（普通砌体与砼墙）</t>
  </si>
  <si>
    <t>912-3-1-5</t>
  </si>
  <si>
    <t>N-4 卫生间、厨房防水墙面抹灰（普通砌体与砼墙）</t>
  </si>
  <si>
    <t>912-3-1-6</t>
  </si>
  <si>
    <t>N-7 水泥砂浆/水泥浆墙面抹灰（普通砌体与砼墙）</t>
  </si>
  <si>
    <t>912-3-1-7</t>
  </si>
  <si>
    <t>内墙漆墙面抹灰（管井抹灰）</t>
  </si>
  <si>
    <t>912-3-2</t>
  </si>
  <si>
    <t>912-3-2-1</t>
  </si>
  <si>
    <t>内墙1 无机涂料内墙</t>
  </si>
  <si>
    <t>912-3-2-2</t>
  </si>
  <si>
    <t>N-1A 内墙漆墙面（无机涂料）</t>
  </si>
  <si>
    <t>912-3-2-3</t>
  </si>
  <si>
    <t>N-1B 内墙漆墙面（乳胶漆）</t>
  </si>
  <si>
    <t>912-3-2-4</t>
  </si>
  <si>
    <t>墙面无机涂料（PT-01)</t>
  </si>
  <si>
    <t>912-3-3</t>
  </si>
  <si>
    <t>磁质块料</t>
  </si>
  <si>
    <t>912-3-3-1</t>
  </si>
  <si>
    <t>内墙5 防水面砖600*300</t>
  </si>
  <si>
    <t>912-3-3-2</t>
  </si>
  <si>
    <t>N-2 垃圾站内墙</t>
  </si>
  <si>
    <t>912-3-3-3</t>
  </si>
  <si>
    <t>N-4 卫生间、厨房防水墙面（CT-06 300*600瓷砖）</t>
  </si>
  <si>
    <t>912-3-3-4</t>
  </si>
  <si>
    <t>N-4 卫生间、厨房防水墙面（CT-02 400*800瓷砖）</t>
  </si>
  <si>
    <t>912-3-5</t>
  </si>
  <si>
    <t>912-3-5-1</t>
  </si>
  <si>
    <t>N-3 吸声墙面</t>
  </si>
  <si>
    <t>912-3-5-2</t>
  </si>
  <si>
    <t>2.5mm铝单板装饰墙面（MT-01、MT-04）</t>
  </si>
  <si>
    <t>912-3-5-3</t>
  </si>
  <si>
    <t>内墙3 不锈钢聚氨酯夹芯板</t>
  </si>
  <si>
    <t>912-4</t>
  </si>
  <si>
    <t>幕墙</t>
  </si>
  <si>
    <t>912-4-1</t>
  </si>
  <si>
    <t>玻璃幕墙</t>
  </si>
  <si>
    <t>912-4-1-1</t>
  </si>
  <si>
    <t>6low-e+12A+6无色中空玻璃幕墙</t>
  </si>
  <si>
    <t>912-5</t>
  </si>
  <si>
    <t>隔断（墙）</t>
  </si>
  <si>
    <t>912-5-2</t>
  </si>
  <si>
    <t>卫生间成品隔断-抗倍特板</t>
  </si>
  <si>
    <t>912-5-3</t>
  </si>
  <si>
    <t>卫生间小便隔断</t>
  </si>
  <si>
    <t>912-5-4</t>
  </si>
  <si>
    <t>12厚钢化玻璃隔断</t>
  </si>
  <si>
    <t>912-5-5</t>
  </si>
  <si>
    <t>100厚彩钢板隔墙</t>
  </si>
  <si>
    <t>912-5-6</t>
  </si>
  <si>
    <t>N-8 隔声墙</t>
  </si>
  <si>
    <t>913</t>
  </si>
  <si>
    <t>天棚</t>
  </si>
  <si>
    <t>913-1</t>
  </si>
  <si>
    <t>天棚抹灰</t>
  </si>
  <si>
    <t>913-1-1</t>
  </si>
  <si>
    <t>D-5 垃圾站顶棚</t>
  </si>
  <si>
    <t>913-1-4</t>
  </si>
  <si>
    <t>D-4(不刮腻子顶棚）</t>
  </si>
  <si>
    <t>913-2</t>
  </si>
  <si>
    <t>天棚涂料、油漆</t>
  </si>
  <si>
    <t>913-2-1</t>
  </si>
  <si>
    <t>顶棚1 无机涂料天棚</t>
  </si>
  <si>
    <t>913-2-2</t>
  </si>
  <si>
    <t>室外天棚-雨棚板底</t>
  </si>
  <si>
    <t>913-2-5</t>
  </si>
  <si>
    <t>D-1A 钢筋混凝土刮腻子顶棚</t>
  </si>
  <si>
    <t>913-2-6</t>
  </si>
  <si>
    <t>D-1B 钢筋混凝土刮腻子顶棚</t>
  </si>
  <si>
    <t>913-2-7</t>
  </si>
  <si>
    <t>D-1C 钢筋混凝土刮腻子顶棚 无面层</t>
  </si>
  <si>
    <t>913-2-8</t>
  </si>
  <si>
    <t>D-6 防潮顶棚</t>
  </si>
  <si>
    <t>913-3</t>
  </si>
  <si>
    <t>天棚吊顶</t>
  </si>
  <si>
    <t>913-3-1</t>
  </si>
  <si>
    <t>铝扣板天花</t>
  </si>
  <si>
    <t>913-3-1-1</t>
  </si>
  <si>
    <t>顶棚2/顶棚3 600x600铝扣板吊顶</t>
  </si>
  <si>
    <t>913-3-1-2</t>
  </si>
  <si>
    <t>MT-03 300*300铝扣板天花</t>
  </si>
  <si>
    <t>913-3-1-3</t>
  </si>
  <si>
    <t>MT-03 600*600铝扣板天花</t>
  </si>
  <si>
    <t>913-3-3</t>
  </si>
  <si>
    <t>格栅天花</t>
  </si>
  <si>
    <t>913-3-3-2</t>
  </si>
  <si>
    <t>木纹铝格栅吊顶</t>
  </si>
  <si>
    <t>913-3-6</t>
  </si>
  <si>
    <t>石膏板天花</t>
  </si>
  <si>
    <t>913-3-6-2</t>
  </si>
  <si>
    <t>顶棚2/顶棚3 石膏板吊顶</t>
  </si>
  <si>
    <t>913-3-6-3</t>
  </si>
  <si>
    <t>D-1A 双层石膏板吊顶(走道）</t>
  </si>
  <si>
    <t>913-3-7</t>
  </si>
  <si>
    <t>吸音顶棚</t>
  </si>
  <si>
    <t>913-3-7-1</t>
  </si>
  <si>
    <t>D-8 吸音不上人顶棚</t>
  </si>
  <si>
    <t>913-3-8</t>
  </si>
  <si>
    <t>不锈钢聚氨酯夹芯板</t>
  </si>
  <si>
    <t>913-3-8-1</t>
  </si>
  <si>
    <t>顶棚04 不锈钢聚氨酯夹芯板</t>
  </si>
  <si>
    <t>913-4</t>
  </si>
  <si>
    <t>采光天棚</t>
  </si>
  <si>
    <t>913-4-1</t>
  </si>
  <si>
    <t>6mm+0.76+6mm钢化夹层玻璃雨棚</t>
  </si>
  <si>
    <t>914</t>
  </si>
  <si>
    <t>其他装饰工程</t>
  </si>
  <si>
    <t>914-1</t>
  </si>
  <si>
    <t>栏杆、栏板</t>
  </si>
  <si>
    <t>914-1-1</t>
  </si>
  <si>
    <t>不锈钢栏杆</t>
  </si>
  <si>
    <t>914-1-1-1</t>
  </si>
  <si>
    <t>不锈钢楼梯栏杆H=900mm</t>
  </si>
  <si>
    <t>914-1-1-2</t>
  </si>
  <si>
    <t>不锈钢楼梯栏杆H=1100mm</t>
  </si>
  <si>
    <t>914-1-1-3</t>
  </si>
  <si>
    <t>不锈钢护窗栏杆H=900mm</t>
  </si>
  <si>
    <t>914-1-1-4</t>
  </si>
  <si>
    <t>不锈钢无障碍坡道栏杆H=900mm</t>
  </si>
  <si>
    <t>914-1-1-5</t>
  </si>
  <si>
    <t>坡道栏杆H=900mm</t>
  </si>
  <si>
    <t>914-1-1-6</t>
  </si>
  <si>
    <t>阳台、走廊栏杆H=1100mm</t>
  </si>
  <si>
    <t>914-1-1-7</t>
  </si>
  <si>
    <t>防护栏杆H=1100mm</t>
  </si>
  <si>
    <t>914-1-2</t>
  </si>
  <si>
    <t>玻璃栏板</t>
  </si>
  <si>
    <t>914-1-2-1</t>
  </si>
  <si>
    <t>玻璃栏板H=950mm</t>
  </si>
  <si>
    <t>914-1-3</t>
  </si>
  <si>
    <t>钢栏杆</t>
  </si>
  <si>
    <t>914-1-3-3</t>
  </si>
  <si>
    <t>围墙钢栏杆</t>
  </si>
  <si>
    <t>914-1-5</t>
  </si>
  <si>
    <t>铝合金栏杆</t>
  </si>
  <si>
    <t>914-1-5-1</t>
  </si>
  <si>
    <t>楼梯栏杆 H=950mm</t>
  </si>
  <si>
    <t>914-1-5-2</t>
  </si>
  <si>
    <t>护窗栏杆 H=900mm</t>
  </si>
  <si>
    <t>914-3</t>
  </si>
  <si>
    <t>招牌、灯箱、字</t>
  </si>
  <si>
    <t>914-3-1</t>
  </si>
  <si>
    <t>招牌、灯箱</t>
  </si>
  <si>
    <t>914-3-1-1</t>
  </si>
  <si>
    <t>公司LOGO（广州交投集团）（1.6m*1.6m）</t>
  </si>
  <si>
    <t>914-3-1-2</t>
  </si>
  <si>
    <t>站点名称（0.6m*1.0m）</t>
  </si>
  <si>
    <t>914-3-1-3</t>
  </si>
  <si>
    <t>站点名称（1.8m*2.0m）</t>
  </si>
  <si>
    <t>914-4</t>
  </si>
  <si>
    <t>浴厕配件</t>
  </si>
  <si>
    <t>914-4-1</t>
  </si>
  <si>
    <t>洗手台</t>
  </si>
  <si>
    <t>914-4-1-1</t>
  </si>
  <si>
    <t>洗漱台</t>
  </si>
  <si>
    <t>914-4-1-3</t>
  </si>
  <si>
    <t>大理石洗手台</t>
  </si>
  <si>
    <t>914-4-2</t>
  </si>
  <si>
    <t>镜面玻璃</t>
  </si>
  <si>
    <t>914-4-2-1</t>
  </si>
  <si>
    <t>914-4-8</t>
  </si>
  <si>
    <t>搁物台</t>
  </si>
  <si>
    <t>914-4-8-3</t>
  </si>
  <si>
    <t>800*400折叠多功能台</t>
  </si>
  <si>
    <t>914-4-9</t>
  </si>
  <si>
    <t>其他浴厕配件</t>
  </si>
  <si>
    <t>914-4-9-1</t>
  </si>
  <si>
    <t>耐腐蚀挂物钩</t>
  </si>
  <si>
    <t>914-4-9-2</t>
  </si>
  <si>
    <t>卫生纸盒</t>
  </si>
  <si>
    <t>914-4-9-3</t>
  </si>
  <si>
    <t>座便器抓手</t>
  </si>
  <si>
    <t>914-4-9-4</t>
  </si>
  <si>
    <t>洗手盆抓杆</t>
  </si>
  <si>
    <t>914-4-9-5</t>
  </si>
  <si>
    <t>壁挂饮水机</t>
  </si>
  <si>
    <t>914-4-9-6</t>
  </si>
  <si>
    <t>洗手液机</t>
  </si>
  <si>
    <t>914-4-9-7</t>
  </si>
  <si>
    <t>干手机</t>
  </si>
  <si>
    <t>914-4-9-8</t>
  </si>
  <si>
    <t>紧急呼叫器</t>
  </si>
  <si>
    <t>914-4-9-9</t>
  </si>
  <si>
    <t>垃圾桶</t>
  </si>
  <si>
    <t>914-4-9-10</t>
  </si>
  <si>
    <t>母婴护理台</t>
  </si>
  <si>
    <t>914-4-9-11</t>
  </si>
  <si>
    <t>儿童安全座椅</t>
  </si>
  <si>
    <t>914-4-9-12</t>
  </si>
  <si>
    <t>沙发</t>
  </si>
  <si>
    <t>914-4-9-13</t>
  </si>
  <si>
    <t>制度框</t>
  </si>
  <si>
    <t>914-4-9-14</t>
  </si>
  <si>
    <t>墙贴纸</t>
  </si>
  <si>
    <t>914-4-9-15</t>
  </si>
  <si>
    <t>盆栽绿植</t>
  </si>
  <si>
    <t>914-4-9-16</t>
  </si>
  <si>
    <t>200x200陶瓷盖板</t>
  </si>
  <si>
    <t>914-5</t>
  </si>
  <si>
    <t>屋面检修盖板</t>
  </si>
  <si>
    <t>914-5-1</t>
  </si>
  <si>
    <t>4mm厚不锈钢盖板（1000*1000）</t>
  </si>
  <si>
    <t>914-6</t>
  </si>
  <si>
    <t>防鼠、防虫、防蚊构件</t>
  </si>
  <si>
    <t>914-6-1</t>
  </si>
  <si>
    <t>护门板</t>
  </si>
  <si>
    <t>914-6-3</t>
  </si>
  <si>
    <t>不锈钢门板</t>
  </si>
  <si>
    <t>914-6-4</t>
  </si>
  <si>
    <t>不锈钢丝防虫网</t>
  </si>
  <si>
    <t>914-9</t>
  </si>
  <si>
    <t>其他</t>
  </si>
  <si>
    <t>914-9-1</t>
  </si>
  <si>
    <t>防撞警示标志</t>
  </si>
  <si>
    <t>914-9-2</t>
  </si>
  <si>
    <t>救援窗口标示</t>
  </si>
  <si>
    <t>914-9-4</t>
  </si>
  <si>
    <t>5mm亚克力板通道天花指引</t>
  </si>
  <si>
    <t>914-9-5</t>
  </si>
  <si>
    <t>5mm亚克力板导向指引</t>
  </si>
  <si>
    <t>914-9-6</t>
  </si>
  <si>
    <t>3mm亚克力板导向指引</t>
  </si>
  <si>
    <t>914-9-7</t>
  </si>
  <si>
    <t>1.2mm不锈钢板导向指引</t>
  </si>
  <si>
    <t>914-9-8</t>
  </si>
  <si>
    <t>墙面艺术喷涂</t>
  </si>
  <si>
    <t>914-9-9</t>
  </si>
  <si>
    <t>禁止吸烟标识牌</t>
  </si>
  <si>
    <t>914-9-10</t>
  </si>
  <si>
    <t>庭院配套座椅、小品、垃圾桶</t>
  </si>
  <si>
    <t>套</t>
  </si>
  <si>
    <t>914-9-11</t>
  </si>
  <si>
    <t>监控室电脑操作台</t>
  </si>
  <si>
    <t>915</t>
  </si>
  <si>
    <t>脚手架及垂直运输(单体建筑）</t>
  </si>
  <si>
    <t>915-1</t>
  </si>
  <si>
    <t>脚手架使用费</t>
  </si>
  <si>
    <t>915-1-1</t>
  </si>
  <si>
    <t>建筑物脚手架</t>
  </si>
  <si>
    <t>915-1-1-1</t>
  </si>
  <si>
    <t>综合钢脚手架（4.5m以内）</t>
  </si>
  <si>
    <t>915-1-1-2</t>
  </si>
  <si>
    <t>综合钢脚手架（12.5m以内）</t>
  </si>
  <si>
    <t>915-1-1-4</t>
  </si>
  <si>
    <t>综合钢脚手架（20.5m以内）</t>
  </si>
  <si>
    <t>915-1-1-5</t>
  </si>
  <si>
    <t>满堂脚手架（5.2m内）</t>
  </si>
  <si>
    <t>915-1-1-6</t>
  </si>
  <si>
    <t>满堂脚手架（每增加1.2m）</t>
  </si>
  <si>
    <t>915-1-1-7</t>
  </si>
  <si>
    <t>里脚手架（3.6m内）</t>
  </si>
  <si>
    <t>915-1-1-8</t>
  </si>
  <si>
    <t>里脚手架（每增加1.2m）</t>
  </si>
  <si>
    <t>915-1-1-10</t>
  </si>
  <si>
    <t>单排钢脚手架（10m内）</t>
  </si>
  <si>
    <t>915-1-2</t>
  </si>
  <si>
    <t>围墙脚手架</t>
  </si>
  <si>
    <t>915-1-2-1</t>
  </si>
  <si>
    <t>单排钢脚手架（10m以内）</t>
  </si>
  <si>
    <t>915-2</t>
  </si>
  <si>
    <t>垂直运输费</t>
  </si>
  <si>
    <t>915-2-1</t>
  </si>
  <si>
    <t>垂直运输费（20m以内）</t>
  </si>
  <si>
    <t>916</t>
  </si>
  <si>
    <t>电气工程</t>
  </si>
  <si>
    <t>916-1</t>
  </si>
  <si>
    <t>配电控制箱</t>
  </si>
  <si>
    <t>916-1-1</t>
  </si>
  <si>
    <t>管理中心配电箱</t>
  </si>
  <si>
    <t>916-1-1-1</t>
  </si>
  <si>
    <t>综合楼</t>
  </si>
  <si>
    <t>916-1-1-1-1</t>
  </si>
  <si>
    <t>配电箱1~4KTAP（综合楼)</t>
  </si>
  <si>
    <t>台</t>
  </si>
  <si>
    <t>916-1-1-1-2</t>
  </si>
  <si>
    <t>配电箱VRVAP1~4（综合楼)</t>
  </si>
  <si>
    <t>916-1-1-1-3</t>
  </si>
  <si>
    <t>配电箱DTAP1~4（综合楼)</t>
  </si>
  <si>
    <t>916-1-1-1-4</t>
  </si>
  <si>
    <t>配电箱WMAP（综合楼)</t>
  </si>
  <si>
    <t>916-1-1-1-5</t>
  </si>
  <si>
    <t>配电箱PYAP（综合楼)</t>
  </si>
  <si>
    <t>916-1-1-1-6</t>
  </si>
  <si>
    <t>配电箱1~4ZMAL（综合楼)</t>
  </si>
  <si>
    <t>916-1-1-1-7</t>
  </si>
  <si>
    <t>配电箱1~4ZMAL~末端（综合楼)</t>
  </si>
  <si>
    <t>916-1-1-1-8</t>
  </si>
  <si>
    <t>配电箱1~2DLAP（综合楼)</t>
  </si>
  <si>
    <t>916-1-1-1-9</t>
  </si>
  <si>
    <t>配电箱XFAP（综合楼)</t>
  </si>
  <si>
    <t>916-1-1-1-10</t>
  </si>
  <si>
    <t>配电箱RDAP（综合楼)</t>
  </si>
  <si>
    <t>916-1-1-1-11</t>
  </si>
  <si>
    <t>集中应急照明电源箱</t>
  </si>
  <si>
    <t>916-1-1-1-13</t>
  </si>
  <si>
    <t>电缆T接箱</t>
  </si>
  <si>
    <t>916-1-1-2</t>
  </si>
  <si>
    <t>展厅</t>
  </si>
  <si>
    <t>916-1-1-2-1</t>
  </si>
  <si>
    <t>配电箱KTAP（展厅)</t>
  </si>
  <si>
    <t>916-1-1-2-2</t>
  </si>
  <si>
    <t>配电箱VRVAP（展厅)</t>
  </si>
  <si>
    <t>916-1-1-2-3</t>
  </si>
  <si>
    <t>配电箱ZMAP（展厅)</t>
  </si>
  <si>
    <t>916-1-1-2-4</t>
  </si>
  <si>
    <t>配电箱XFAP（展厅)</t>
  </si>
  <si>
    <t>916-1-1-2-5</t>
  </si>
  <si>
    <t>配电箱RDAP（展厅)</t>
  </si>
  <si>
    <t>916-1-1-2-6</t>
  </si>
  <si>
    <t>916-1-1-3</t>
  </si>
  <si>
    <t>仪器仓库及应急人员值班室</t>
  </si>
  <si>
    <t>916-1-1-3-1</t>
  </si>
  <si>
    <t>配电箱KTAP（仪器仓库及应急人员值班室)</t>
  </si>
  <si>
    <t>916-1-1-3-2</t>
  </si>
  <si>
    <t>配电箱CFAP（仪器仓库及应急人员值班室)</t>
  </si>
  <si>
    <t>916-1-1-3-3</t>
  </si>
  <si>
    <t>配电箱RSAP（仪器仓库及应急人员值班室)</t>
  </si>
  <si>
    <t>916-1-1-3-4</t>
  </si>
  <si>
    <t>配电箱WMAP（仪器仓库及应急人员值班室)</t>
  </si>
  <si>
    <t>916-1-1-3-5</t>
  </si>
  <si>
    <t>配电箱1~3ZMAL（仪器仓库及应急人员值班室)</t>
  </si>
  <si>
    <t>916-1-1-3-6</t>
  </si>
  <si>
    <t>配电箱1~3ZMAL~末端（仪器仓库及应急人员值班室)</t>
  </si>
  <si>
    <t>916-1-1-3-7</t>
  </si>
  <si>
    <t>配电箱XFAP（仪器仓库及应急人员值班室)</t>
  </si>
  <si>
    <t>916-1-1-3-8</t>
  </si>
  <si>
    <t>配电箱SHSBAP（仪器仓库及应急人员值班室)</t>
  </si>
  <si>
    <t>916-1-1-3-9</t>
  </si>
  <si>
    <t>配电箱RDAP（仪器仓库及应急人员值班室)</t>
  </si>
  <si>
    <t>916-1-1-3-10</t>
  </si>
  <si>
    <t>配电箱DTAP（仪器仓库及应急人员值班室)</t>
  </si>
  <si>
    <t>916-1-1-3-11</t>
  </si>
  <si>
    <t>916-1-1-3-12</t>
  </si>
  <si>
    <t>916-1-1-4</t>
  </si>
  <si>
    <t>保安亭、接样室</t>
  </si>
  <si>
    <t>916-1-1-4-1</t>
  </si>
  <si>
    <t>配电箱WMAP（门卫配电箱)</t>
  </si>
  <si>
    <t>916-1-1-4-2</t>
  </si>
  <si>
    <t>配电箱RDAP（门卫配电箱）</t>
  </si>
  <si>
    <t>916-1-1-4-3</t>
  </si>
  <si>
    <t>配电箱XFAP（门卫配电箱)</t>
  </si>
  <si>
    <t>916-1-1-5</t>
  </si>
  <si>
    <t>5#设备房</t>
  </si>
  <si>
    <t>916-1-1-5-8</t>
  </si>
  <si>
    <t>配电箱DFZMAP（5#设备房)</t>
  </si>
  <si>
    <t>916-1-1-5-9</t>
  </si>
  <si>
    <t>配电箱XFSBAP（5#设备房)</t>
  </si>
  <si>
    <t>916-1-1-5-10</t>
  </si>
  <si>
    <t>916-1-1-5-11</t>
  </si>
  <si>
    <t>插座箱</t>
  </si>
  <si>
    <t>916-1-1-6</t>
  </si>
  <si>
    <t>室外工程</t>
  </si>
  <si>
    <t>916-1-1-6-1</t>
  </si>
  <si>
    <t>动力配电箱（室外工程)</t>
  </si>
  <si>
    <t>916-1-1-6-2</t>
  </si>
  <si>
    <t>照明配电箱（室外工程)</t>
  </si>
  <si>
    <t>916-1-3</t>
  </si>
  <si>
    <t>服务工区配电箱</t>
  </si>
  <si>
    <t>916-1-3-1</t>
  </si>
  <si>
    <t>朱村服务区-北区服务楼配电箱</t>
  </si>
  <si>
    <t>916-1-3-1-1</t>
  </si>
  <si>
    <t>配电箱NAWZ-FW（北区服务楼)</t>
  </si>
  <si>
    <t>916-1-3-1-2</t>
  </si>
  <si>
    <t>配电箱1AL-SP1~5（北区服务楼)</t>
  </si>
  <si>
    <t>916-1-3-1-3</t>
  </si>
  <si>
    <t>配电箱1Ap-KS（北区服务楼)</t>
  </si>
  <si>
    <t>916-1-3-1-4</t>
  </si>
  <si>
    <t>配电箱1AL-CT（北区服务楼)</t>
  </si>
  <si>
    <t>916-1-3-1-5</t>
  </si>
  <si>
    <t>配电箱1AL-SJ（北区服务楼)</t>
  </si>
  <si>
    <t>916-1-3-1-6</t>
  </si>
  <si>
    <t>配电箱1AL-CS1、2AL-CS（北区服务楼)</t>
  </si>
  <si>
    <t>916-1-3-1-7</t>
  </si>
  <si>
    <t>配电箱1AL-CS2（北区服务楼)</t>
  </si>
  <si>
    <t>916-1-3-1-8</t>
  </si>
  <si>
    <t>配电箱2AL-HY（北区服务楼)</t>
  </si>
  <si>
    <t>916-1-3-1-9</t>
  </si>
  <si>
    <t>配电箱2AL-BG1~2（北区服务楼)</t>
  </si>
  <si>
    <t>916-1-3-1-10</t>
  </si>
  <si>
    <t>配电箱2AL-CS（北区服务楼)</t>
  </si>
  <si>
    <t>916-1-3-1-11</t>
  </si>
  <si>
    <t>配电箱1ALEK（北区服务楼)</t>
  </si>
  <si>
    <t>916-1-3-1-12</t>
  </si>
  <si>
    <t>配电箱NAPE-XKS（北区服务楼)</t>
  </si>
  <si>
    <t>916-1-3-1-13</t>
  </si>
  <si>
    <t>配电箱NAT-DXJF（北区服务楼)</t>
  </si>
  <si>
    <t>916-1-3-1-14</t>
  </si>
  <si>
    <t>配电箱NALG-SY（北区服务楼)</t>
  </si>
  <si>
    <t>916-1-3-1-15</t>
  </si>
  <si>
    <t>配电箱1AP-SY（北区服务楼)</t>
  </si>
  <si>
    <t>916-1-3-1-16</t>
  </si>
  <si>
    <t>配电箱NALG-FW（北区服务楼)</t>
  </si>
  <si>
    <t>916-1-3-1-17</t>
  </si>
  <si>
    <t>配电箱NALEZ-FW（北区服务楼)</t>
  </si>
  <si>
    <t>916-1-3-1-18</t>
  </si>
  <si>
    <t>配电箱NAP-FWZa（北区服务楼)</t>
  </si>
  <si>
    <t>916-1-3-1-19</t>
  </si>
  <si>
    <t>配电箱NAP-FWZb（北区服务楼)</t>
  </si>
  <si>
    <t>916-1-3-1-20</t>
  </si>
  <si>
    <t>配电箱2AL-ZW（北区服务楼)</t>
  </si>
  <si>
    <t>916-1-3-2</t>
  </si>
  <si>
    <t>朱村服务区-南区服务楼配电箱</t>
  </si>
  <si>
    <t>916-1-3-2-1</t>
  </si>
  <si>
    <t>配电箱SAWZ-FW（南区服务楼)</t>
  </si>
  <si>
    <t>916-1-3-2-2</t>
  </si>
  <si>
    <t>配电箱1AL-SP1~5（南区服务楼)</t>
  </si>
  <si>
    <t>916-1-3-2-3</t>
  </si>
  <si>
    <t>配电箱1Ap-KS（南区服务楼)</t>
  </si>
  <si>
    <t>916-1-3-2-4</t>
  </si>
  <si>
    <t>配电箱1AL-CT（南区服务楼)</t>
  </si>
  <si>
    <t>916-1-3-2-5</t>
  </si>
  <si>
    <t>配电箱1AL-SJ（南区服务楼)</t>
  </si>
  <si>
    <t>916-1-3-2-6</t>
  </si>
  <si>
    <t>配电箱1AL-CS1、2AL-CS（南区服务楼)</t>
  </si>
  <si>
    <t>916-1-3-2-7</t>
  </si>
  <si>
    <t>配电箱1AL-CS2（南区服务楼)</t>
  </si>
  <si>
    <t>916-1-3-2-8</t>
  </si>
  <si>
    <t>配电箱2AL-HY（南区服务楼)</t>
  </si>
  <si>
    <t>916-1-3-2-9</t>
  </si>
  <si>
    <t>配电箱2AL-BG1~2（南区服务楼)</t>
  </si>
  <si>
    <t>916-1-3-2-10</t>
  </si>
  <si>
    <t>配电箱2AL-CS（南区服务楼)</t>
  </si>
  <si>
    <t>916-1-3-2-11</t>
  </si>
  <si>
    <t>配电箱1ALEK（南区服务楼)</t>
  </si>
  <si>
    <t>916-1-3-2-12</t>
  </si>
  <si>
    <t>配电箱SAPE-XKS（南区服务楼)</t>
  </si>
  <si>
    <t>916-1-3-2-13</t>
  </si>
  <si>
    <t>配电箱SAT-DXJF（南区服务楼)</t>
  </si>
  <si>
    <t>916-1-3-2-14</t>
  </si>
  <si>
    <t>配电箱SALG-SY（南区服务楼)</t>
  </si>
  <si>
    <t>916-1-3-2-15</t>
  </si>
  <si>
    <t>配电箱1AP-SY（南区服务楼)</t>
  </si>
  <si>
    <t>916-1-3-2-16</t>
  </si>
  <si>
    <t>配电箱SALG-FW（南区服务楼)</t>
  </si>
  <si>
    <t>916-1-3-2-17</t>
  </si>
  <si>
    <t>配电箱SALEZ-FW（南区服务楼)</t>
  </si>
  <si>
    <t>916-1-3-2-18</t>
  </si>
  <si>
    <t>配电箱SAP-FWZa（南区服务楼)</t>
  </si>
  <si>
    <t>916-1-3-2-19</t>
  </si>
  <si>
    <t>配电箱SAP-FWZb（南区服务楼)</t>
  </si>
  <si>
    <t>916-1-3-2-20</t>
  </si>
  <si>
    <t>配电箱2AL-ZW（南区服务楼)</t>
  </si>
  <si>
    <t>916-1-3-3</t>
  </si>
  <si>
    <t>朱村服务区-宿舍楼配电箱</t>
  </si>
  <si>
    <t>916-1-3-3-1</t>
  </si>
  <si>
    <t>配电箱SALZ-SS （宿舍楼)</t>
  </si>
  <si>
    <t>916-1-3-3-2</t>
  </si>
  <si>
    <t>配电箱1AP-CF1~2 （宿舍楼)</t>
  </si>
  <si>
    <t>916-1-3-3-3</t>
  </si>
  <si>
    <t>配电箱2ALZ、3ALZ （宿舍楼)</t>
  </si>
  <si>
    <t>916-1-3-3-4</t>
  </si>
  <si>
    <t>配电箱1AL-JWS （宿舍楼)</t>
  </si>
  <si>
    <t>916-1-3-3-5</t>
  </si>
  <si>
    <t>配电箱1AL-CT （宿舍楼)</t>
  </si>
  <si>
    <t>916-1-3-3-6</t>
  </si>
  <si>
    <t>配电箱1AL-HDS （宿舍楼)</t>
  </si>
  <si>
    <t>916-1-3-3-7</t>
  </si>
  <si>
    <t>配电箱1AL-S1~6、2AL-S1~10、3AL-S1~10、1AL-S7~9（宿舍楼)</t>
  </si>
  <si>
    <t>916-1-3-3-8</t>
  </si>
  <si>
    <t>配电箱SAL-SS （宿舍楼)</t>
  </si>
  <si>
    <t>916-1-3-3-9</t>
  </si>
  <si>
    <t>配电箱SALEZ-SS （宿舍楼)</t>
  </si>
  <si>
    <t>916-1-3-3-10</t>
  </si>
  <si>
    <t>配电箱1ALEK （宿舍楼)</t>
  </si>
  <si>
    <t>916-1-3-3-11</t>
  </si>
  <si>
    <t>配电箱AP-YY （宿舍楼)</t>
  </si>
  <si>
    <t>916-1-3-4</t>
  </si>
  <si>
    <t>朱村服务区-交警营楼配电箱</t>
  </si>
  <si>
    <t>916-1-3-4-1</t>
  </si>
  <si>
    <t>配电箱SALZ-JJ （交警营房)</t>
  </si>
  <si>
    <t>916-1-3-4-2</t>
  </si>
  <si>
    <t>配电箱1AP-CF （交警营房)</t>
  </si>
  <si>
    <t>916-1-3-4-3</t>
  </si>
  <si>
    <t>配电箱1AL-ZB （交警营房)</t>
  </si>
  <si>
    <t>916-1-3-4-4</t>
  </si>
  <si>
    <t>配电箱1AL-BQ （交警营房)</t>
  </si>
  <si>
    <t>916-1-3-4-5</t>
  </si>
  <si>
    <t>配电箱1AL-CT （交警营房)</t>
  </si>
  <si>
    <t>916-1-3-4-6</t>
  </si>
  <si>
    <t>配电箱1AL-TJ （交警营房)</t>
  </si>
  <si>
    <t>916-1-3-4-7</t>
  </si>
  <si>
    <t>配电箱2AL-BQ1~8 （交警营房)</t>
  </si>
  <si>
    <t>916-1-3-4-8</t>
  </si>
  <si>
    <t>配电箱2ALZ、3ALZ （交警营房)</t>
  </si>
  <si>
    <t>916-1-3-4-9</t>
  </si>
  <si>
    <t>配电箱SALEZ-JJ （交警营房)</t>
  </si>
  <si>
    <t>916-1-3-4-10</t>
  </si>
  <si>
    <t>配电箱1ALEK （交警营房)</t>
  </si>
  <si>
    <t>916-1-3-5</t>
  </si>
  <si>
    <t>朱村服务区-北区修车库配电箱</t>
  </si>
  <si>
    <t>916-1-3-5-1</t>
  </si>
  <si>
    <t>配电箱SAP-QX（北区修车库)</t>
  </si>
  <si>
    <t>916-1-3-5-2</t>
  </si>
  <si>
    <t>配电箱NALEZ-QX（北区修车库)</t>
  </si>
  <si>
    <t>916-1-3-5-3</t>
  </si>
  <si>
    <t>配电箱1ALEK（北区修车库)</t>
  </si>
  <si>
    <t>916-1-3-5-4</t>
  </si>
  <si>
    <t>配电箱NALEZa（北区修车库)</t>
  </si>
  <si>
    <t>916-1-3-5-5</t>
  </si>
  <si>
    <t>配电箱NALEZb（北区修车库)</t>
  </si>
  <si>
    <t>916-1-3-6</t>
  </si>
  <si>
    <t>朱村服务区-南区修车库配电箱</t>
  </si>
  <si>
    <t>916-1-3-6-1</t>
  </si>
  <si>
    <t>配电箱SAP-QX（南区修车库)</t>
  </si>
  <si>
    <t>916-1-3-6-2</t>
  </si>
  <si>
    <t>配电箱SALEZ-QX（南区修车库)</t>
  </si>
  <si>
    <t>916-1-3-6-3</t>
  </si>
  <si>
    <t>配电箱1ALEK（南区修车库)</t>
  </si>
  <si>
    <t>916-1-3-7</t>
  </si>
  <si>
    <t>朱村服务区-配电房配电箱</t>
  </si>
  <si>
    <t>916-1-3-7-1</t>
  </si>
  <si>
    <t>配电箱NAL-SW（配电房)</t>
  </si>
  <si>
    <t>916-1-3-7-2</t>
  </si>
  <si>
    <t>配电箱NAP-CD1~5（配电房)</t>
  </si>
  <si>
    <t>916-1-3-7-3</t>
  </si>
  <si>
    <t>配电箱NAPE-DF（配电房)</t>
  </si>
  <si>
    <t>916-1-3-7-4</t>
  </si>
  <si>
    <t>配电箱1ALEK（配电房)</t>
  </si>
  <si>
    <t>916-1-3-8</t>
  </si>
  <si>
    <t>朱村服务区-水电房配电箱</t>
  </si>
  <si>
    <t>916-1-3-8-1</t>
  </si>
  <si>
    <t>配电箱-1APE-XFB（水电房)</t>
  </si>
  <si>
    <t>916-1-3-8-2</t>
  </si>
  <si>
    <t>配电箱SAT-SHB（水电房)</t>
  </si>
  <si>
    <t>916-1-3-8-3</t>
  </si>
  <si>
    <t>配电箱SAPE-DF（水电房)</t>
  </si>
  <si>
    <t>916-1-3-8-4</t>
  </si>
  <si>
    <t>配电箱1ALEK（水电房)</t>
  </si>
  <si>
    <t>916-1-3-8-5</t>
  </si>
  <si>
    <t>配电箱SAL-SW（配电房)</t>
  </si>
  <si>
    <t>916-1-3-8-6</t>
  </si>
  <si>
    <t>配电箱SAP-CD1~5（配电房)</t>
  </si>
  <si>
    <t>916-1-3-8-7</t>
  </si>
  <si>
    <t>配电箱SAL-GZM（配电房)</t>
  </si>
  <si>
    <t>916-2</t>
  </si>
  <si>
    <t>开关</t>
  </si>
  <si>
    <t>916-2-1</t>
  </si>
  <si>
    <t>单联单控开关</t>
  </si>
  <si>
    <t>916-2-2</t>
  </si>
  <si>
    <t>双联单控开关</t>
  </si>
  <si>
    <t>916-2-3</t>
  </si>
  <si>
    <t>三联单控开关</t>
  </si>
  <si>
    <t>916-2-4</t>
  </si>
  <si>
    <t>四联单控开关</t>
  </si>
  <si>
    <t>916-2-5</t>
  </si>
  <si>
    <t>单联双控开关</t>
  </si>
  <si>
    <t>916-2-6</t>
  </si>
  <si>
    <t>排气扇开关</t>
  </si>
  <si>
    <t>916-2-13</t>
  </si>
  <si>
    <t>红外+声音控制开关</t>
  </si>
  <si>
    <t>916-3</t>
  </si>
  <si>
    <t>插座</t>
  </si>
  <si>
    <t>916-3-1</t>
  </si>
  <si>
    <t>电力插座</t>
  </si>
  <si>
    <t>916-3-1-1</t>
  </si>
  <si>
    <t>单相二三极插座 10A</t>
  </si>
  <si>
    <t>916-3-1-2</t>
  </si>
  <si>
    <t>埋地单相二三极插座 10A</t>
  </si>
  <si>
    <t>916-3-1-3</t>
  </si>
  <si>
    <t>单相三极带开关插座（分体空调） 16A</t>
  </si>
  <si>
    <t>916-3-1-4</t>
  </si>
  <si>
    <t>单相二三极插座（卫生间、洗衣机） 10A</t>
  </si>
  <si>
    <t>916-3-1-5</t>
  </si>
  <si>
    <t>排气扇插座 10A</t>
  </si>
  <si>
    <t>916-3-1-13</t>
  </si>
  <si>
    <t>空调插座 16A</t>
  </si>
  <si>
    <t>916-3-1-19</t>
  </si>
  <si>
    <t>卫生间防水插座 10A</t>
  </si>
  <si>
    <t>916-3-1-26</t>
  </si>
  <si>
    <t>二三极插座 10A (防水型)</t>
  </si>
  <si>
    <t>916-3-1-28</t>
  </si>
  <si>
    <t>带开关二三级插座 10A</t>
  </si>
  <si>
    <t>916-3-1-29</t>
  </si>
  <si>
    <t>带漏电二三级插座 10A</t>
  </si>
  <si>
    <t>916-3-1-30</t>
  </si>
  <si>
    <t>单相二三极插座（热水器） 10A</t>
  </si>
  <si>
    <t>916-3-1-31</t>
  </si>
  <si>
    <t>暗装二三级插座(防爆型) 10A</t>
  </si>
  <si>
    <t>916-3-2</t>
  </si>
  <si>
    <t>信息插座</t>
  </si>
  <si>
    <t>916-3-2-1</t>
  </si>
  <si>
    <t>网络插座</t>
  </si>
  <si>
    <t>916-3-2-2</t>
  </si>
  <si>
    <t>电话插座</t>
  </si>
  <si>
    <t>916-3-2-3</t>
  </si>
  <si>
    <t>电视插座</t>
  </si>
  <si>
    <t>916-4</t>
  </si>
  <si>
    <t>电缆（线）</t>
  </si>
  <si>
    <t>916-4-1</t>
  </si>
  <si>
    <t>电力电缆</t>
  </si>
  <si>
    <t>916-4-1-2</t>
  </si>
  <si>
    <t>电力电缆 WDZ-YJY-5*4</t>
  </si>
  <si>
    <t>916-4-1-5</t>
  </si>
  <si>
    <t>电力电缆 WDZC-YJY-B1-4*2.5</t>
  </si>
  <si>
    <t>916-4-1-6</t>
  </si>
  <si>
    <t>电力电缆 WDZBN-YJY-B1-4*2.5</t>
  </si>
  <si>
    <t>916-4-1-7</t>
  </si>
  <si>
    <t>电力电缆 WDZB-YJY-B1-5*2.5</t>
  </si>
  <si>
    <t>916-4-1-8</t>
  </si>
  <si>
    <t>电力电缆 WDZBN-YJY-B1-5*6</t>
  </si>
  <si>
    <t>916-4-1-9</t>
  </si>
  <si>
    <t>电力电缆 WDZB-YJY-B1-5*10</t>
  </si>
  <si>
    <t>916-4-1-10</t>
  </si>
  <si>
    <t>电力电缆 ZB-YJY-B1-5*16</t>
  </si>
  <si>
    <t>916-4-1-11</t>
  </si>
  <si>
    <t>电力电缆 WDZB-YJY-B1-5*16</t>
  </si>
  <si>
    <t>916-4-1-12</t>
  </si>
  <si>
    <t>电力电缆 WDZBN-YJY-B1-5*16</t>
  </si>
  <si>
    <t>916-4-1-13</t>
  </si>
  <si>
    <t>电力电缆 WDZC-YJY-B1-5*16</t>
  </si>
  <si>
    <t>916-4-1-14</t>
  </si>
  <si>
    <t>电力电缆 WDZB-YJY-B1-3*25+2*16</t>
  </si>
  <si>
    <t>916-4-1-15</t>
  </si>
  <si>
    <t>电力电缆 ZB-YJY-B1-4*25+1*16</t>
  </si>
  <si>
    <t>916-4-1-16</t>
  </si>
  <si>
    <t>电力电缆 WDZB-YJY-B1-4*35+1*16</t>
  </si>
  <si>
    <t>916-4-1-17</t>
  </si>
  <si>
    <t>电力电缆 ZB-YJY-B1-4*50+1*25</t>
  </si>
  <si>
    <t>916-4-1-18</t>
  </si>
  <si>
    <t>电力电缆 WDZB-YJY-B1-4*50+1*25</t>
  </si>
  <si>
    <t>916-4-1-19</t>
  </si>
  <si>
    <t>电力电缆 ZB-YJY-B1-4*150+1*70</t>
  </si>
  <si>
    <t>916-4-1-20</t>
  </si>
  <si>
    <t>电力电缆 ZB-YJY-B1-4*240+1*120</t>
  </si>
  <si>
    <t>916-4-1-21</t>
  </si>
  <si>
    <t>电力电缆 WDZB-YJY-B1-4*240+1*120</t>
  </si>
  <si>
    <t>916-4-1-22</t>
  </si>
  <si>
    <t>矿物绝缘电缆 WDZBNW-BTLY-B1-4*2.5</t>
  </si>
  <si>
    <t>916-4-1-23</t>
  </si>
  <si>
    <t>矿物绝缘电缆 BTLY-5*16</t>
  </si>
  <si>
    <t>916-4-1-24</t>
  </si>
  <si>
    <t>矿物绝缘电缆 WDZBNS-BTLY-B1-5*16</t>
  </si>
  <si>
    <t>916-4-1-25</t>
  </si>
  <si>
    <t>矿物绝缘电缆 WDZBNW-BTLY-B1-3*95+2*50</t>
  </si>
  <si>
    <t>916-4-1-26</t>
  </si>
  <si>
    <t>矿物绝缘电缆 WDZBNS-BTLY-B1-4*120+1*70</t>
  </si>
  <si>
    <t>916-4-1-33</t>
  </si>
  <si>
    <t>电力电缆 WDZ-YJY-4*95+1*50</t>
  </si>
  <si>
    <t>916-4-1-34</t>
  </si>
  <si>
    <t>电力电缆 WDZ-YJY-4*25+1*16</t>
  </si>
  <si>
    <t>916-4-1-35</t>
  </si>
  <si>
    <t>电力电缆 WDZ-YJY-5*16</t>
  </si>
  <si>
    <t>916-4-1-37</t>
  </si>
  <si>
    <t>电力电缆 WDZ-YJY-5*10</t>
  </si>
  <si>
    <t>916-4-1-38</t>
  </si>
  <si>
    <t>电力电缆 WDZ-YJY-5*6</t>
  </si>
  <si>
    <t>916-4-1-43</t>
  </si>
  <si>
    <t>电力电缆 WDZ-YJY-4*70+1*35</t>
  </si>
  <si>
    <t>916-4-1-44</t>
  </si>
  <si>
    <t>电力电缆 WDZ-YJY-4*50+1*25</t>
  </si>
  <si>
    <t>916-4-1-45</t>
  </si>
  <si>
    <t>电力电缆 WDZ-YJY-4*35+1*16</t>
  </si>
  <si>
    <t>916-4-1-48</t>
  </si>
  <si>
    <t>电力电缆 YJY-1*6</t>
  </si>
  <si>
    <t>916-4-1-49</t>
  </si>
  <si>
    <t>电力电缆 WDZ-YJY-5*25</t>
  </si>
  <si>
    <t>916-4-1-50</t>
  </si>
  <si>
    <t>电力电缆 WDZ-YJY-4*240+1*120</t>
  </si>
  <si>
    <t>916-4-1-51</t>
  </si>
  <si>
    <t>电力电缆 WDZN-YJY-5*6</t>
  </si>
  <si>
    <t>916-4-1-52</t>
  </si>
  <si>
    <t>电力电缆 WDZ-YJY-4*300+1*150</t>
  </si>
  <si>
    <t>916-4-1-53</t>
  </si>
  <si>
    <t>电力电缆 WDZ-YJY-4*25+1*25</t>
  </si>
  <si>
    <t>916-4-1-54</t>
  </si>
  <si>
    <t>电力电缆 WDZ-YJY-3*4</t>
  </si>
  <si>
    <t>916-4-1-55</t>
  </si>
  <si>
    <t>电力电缆 ZR-YJV-5*2.5</t>
  </si>
  <si>
    <t>916-4-1-56</t>
  </si>
  <si>
    <t>电力电缆 ZR-YJV-3*2.5</t>
  </si>
  <si>
    <t>916-4-1-57</t>
  </si>
  <si>
    <t>电力电缆 WDZN-YJY-5*10</t>
  </si>
  <si>
    <t>916-4-1-58</t>
  </si>
  <si>
    <t>电力电缆 ZR-YJV-5*4</t>
  </si>
  <si>
    <t>916-4-1-59</t>
  </si>
  <si>
    <t>电力电缆 WDZN-YJY-3*2.5</t>
  </si>
  <si>
    <t>916-4-1-60</t>
  </si>
  <si>
    <t>电力电缆 WDZ-YJY-4*4</t>
  </si>
  <si>
    <t>916-4-1-61</t>
  </si>
  <si>
    <t>电力电缆 NH-YJV-3*4</t>
  </si>
  <si>
    <t>916-4-1-62</t>
  </si>
  <si>
    <t>电力电缆 WDZN-YJY-4*240+1*120</t>
  </si>
  <si>
    <t>916-4-1-63</t>
  </si>
  <si>
    <t>电力电缆 WDZN-YJY-4*50</t>
  </si>
  <si>
    <t>916-4-1-64</t>
  </si>
  <si>
    <t>电力电缆 WDZN-YJY-4*25</t>
  </si>
  <si>
    <t>916-4-1-65</t>
  </si>
  <si>
    <t>电力电缆 WDZ-YJY-4*185+1*95</t>
  </si>
  <si>
    <t>916-4-1-66</t>
  </si>
  <si>
    <t>电力电缆 ZR-YJV-3*10</t>
  </si>
  <si>
    <t>916-4-1-67</t>
  </si>
  <si>
    <t>电力电缆 YJV-3*6</t>
  </si>
  <si>
    <t>916-4-2</t>
  </si>
  <si>
    <t>控制电缆</t>
  </si>
  <si>
    <t>916-4-2-1</t>
  </si>
  <si>
    <t>控制电缆 WDZB-KVVP-B1-2*2.5</t>
  </si>
  <si>
    <t>916-4-3</t>
  </si>
  <si>
    <t>电线</t>
  </si>
  <si>
    <t>916-4-3-1</t>
  </si>
  <si>
    <t>电气配线 WDZCN-BYJ-B1-1.5</t>
  </si>
  <si>
    <t>916-4-3-3</t>
  </si>
  <si>
    <t>电气配线 ZR-BV-2.5</t>
  </si>
  <si>
    <t>916-4-3-4</t>
  </si>
  <si>
    <t>电气配线 ZR-BV-4</t>
  </si>
  <si>
    <t>916-4-3-5</t>
  </si>
  <si>
    <t>电气配线 WDZC-BYJ-B1-2.5</t>
  </si>
  <si>
    <t>916-4-3-6</t>
  </si>
  <si>
    <t>电气配线 WDZCN-BYJ-B1-2.5</t>
  </si>
  <si>
    <t>916-4-3-22</t>
  </si>
  <si>
    <t>电气配线 WDZC-BYJ-4</t>
  </si>
  <si>
    <t>916-4-3-23</t>
  </si>
  <si>
    <t>电气配线 WDZN-BYJ-4</t>
  </si>
  <si>
    <t>916-4-3-24</t>
  </si>
  <si>
    <t>电气配线 WDZN-BYJP-1.5</t>
  </si>
  <si>
    <t>916-4-3-26</t>
  </si>
  <si>
    <t>电气配线 WDZ-BYJ-1.5</t>
  </si>
  <si>
    <t>916-4-3-27</t>
  </si>
  <si>
    <t>阻燃铜芯聚氯乙烯护套软电线 ZR-RVV-2*2.5</t>
  </si>
  <si>
    <t>916-4-3-29</t>
  </si>
  <si>
    <t>线槽穿线 WDZ-BYJ-2.5</t>
  </si>
  <si>
    <t>916-4-3-30</t>
  </si>
  <si>
    <t>线槽穿线 WDZN-BYJ-1.5</t>
  </si>
  <si>
    <t>916-4-3-31</t>
  </si>
  <si>
    <t>电气配线 WDZB-BV-2.5</t>
  </si>
  <si>
    <t>916-4-3-32</t>
  </si>
  <si>
    <t>电气配线 WDZCN-BYJ(F)-B1-1.5</t>
  </si>
  <si>
    <t>916-4-3-33</t>
  </si>
  <si>
    <t>电气配线 WDZB-BYJ-B1-1.5</t>
  </si>
  <si>
    <t>916-4-3-34</t>
  </si>
  <si>
    <t>电气配线 WDZB-BYJ-B1-2.5</t>
  </si>
  <si>
    <t>916-4-3-35</t>
  </si>
  <si>
    <t>电气配线 WDZB-BYJ-B1-4</t>
  </si>
  <si>
    <t>916-4-3-36</t>
  </si>
  <si>
    <t>电气配线 WDZB-BYJ-B1-6</t>
  </si>
  <si>
    <t>916-4-3-37</t>
  </si>
  <si>
    <t>电气配线 WDZB-BYJ-B1-16</t>
  </si>
  <si>
    <t>916-4-3-38</t>
  </si>
  <si>
    <t>电气配线 WDZB-BYJ-B1-25</t>
  </si>
  <si>
    <t>916-4-3-39</t>
  </si>
  <si>
    <t>电气配线 WDZB-BYJ-B1-50</t>
  </si>
  <si>
    <t>916-4-3-40</t>
  </si>
  <si>
    <t>电气配线 WDZBN-BYJ-B1-2.5</t>
  </si>
  <si>
    <t>916-4-3-41</t>
  </si>
  <si>
    <t>916-4-3-42</t>
  </si>
  <si>
    <t>电气配线 WDZBN-BYJ-B1-6</t>
  </si>
  <si>
    <t>916-4-3-43</t>
  </si>
  <si>
    <t>电气配线 WDZB-BYJ-B1-10</t>
  </si>
  <si>
    <t>916-4-3-44</t>
  </si>
  <si>
    <t>电气配线 WDZBN-BYJ-B1-10</t>
  </si>
  <si>
    <t>916-4-3-45</t>
  </si>
  <si>
    <t>916-4-3-46</t>
  </si>
  <si>
    <t>电气配线 WDZC-BYJ-B1-4</t>
  </si>
  <si>
    <t>916-4-3-47</t>
  </si>
  <si>
    <t>电气配线 WDZBN-BYJ-B1-1.5</t>
  </si>
  <si>
    <t>916-4-3-48</t>
  </si>
  <si>
    <t>电气配线 WDZC-BYJ-B1-10</t>
  </si>
  <si>
    <t>916-4-4</t>
  </si>
  <si>
    <t>弱电线缆</t>
  </si>
  <si>
    <t>916-4-4-1</t>
  </si>
  <si>
    <t>网络线 UTP6</t>
  </si>
  <si>
    <t>916-4-4-2</t>
  </si>
  <si>
    <t>2芯单模光纤</t>
  </si>
  <si>
    <t>916-4-4-3</t>
  </si>
  <si>
    <t>2芯多模光纤</t>
  </si>
  <si>
    <t>916-4-4-4</t>
  </si>
  <si>
    <t>弱电线缆 WDZCN-RYS-B1-2*1.5</t>
  </si>
  <si>
    <t>916-4-4-5</t>
  </si>
  <si>
    <t>弱电线缆 WDZCN-RYS-B1-2*2.5</t>
  </si>
  <si>
    <t>916-4-4-6</t>
  </si>
  <si>
    <t>弱电线缆 WDZCN-RYSP-B1-2*1.5</t>
  </si>
  <si>
    <t>916-4-4-7</t>
  </si>
  <si>
    <t>4芯单模光纤</t>
  </si>
  <si>
    <t>916-4-4-8</t>
  </si>
  <si>
    <t>弱电线缆 WDZBN-RYS-B1-2*2.5</t>
  </si>
  <si>
    <t>916-4-4-9</t>
  </si>
  <si>
    <t>弱电线缆 RVV4*1.0</t>
  </si>
  <si>
    <t>916-4-4-10</t>
  </si>
  <si>
    <t>弱电线缆 RVVP6*1.0</t>
  </si>
  <si>
    <t>916-4-4-11</t>
  </si>
  <si>
    <t>弱电线缆 WDZCN-RYSP-B1-3*2.5</t>
  </si>
  <si>
    <t>916-4-4-12</t>
  </si>
  <si>
    <t>弱电线缆 WDZCN-RYS-4*1.5</t>
  </si>
  <si>
    <t>916-4-4-14</t>
  </si>
  <si>
    <t>弱电线缆 WDZB-RVV-3*4.0</t>
  </si>
  <si>
    <t>916-4-4-20</t>
  </si>
  <si>
    <t>六类网线</t>
  </si>
  <si>
    <t>916-4-5</t>
  </si>
  <si>
    <t>电力电缆头</t>
  </si>
  <si>
    <t>916-4-5-1</t>
  </si>
  <si>
    <t>电力电缆头（电缆截面16mm2以内）</t>
  </si>
  <si>
    <t>916-4-5-2</t>
  </si>
  <si>
    <t>电力电缆头（电缆截面35mm2以内）</t>
  </si>
  <si>
    <t>916-4-5-3</t>
  </si>
  <si>
    <t>电力电缆头（电缆截面70mm2以内）</t>
  </si>
  <si>
    <t>916-4-5-4</t>
  </si>
  <si>
    <t>电力电缆头（电缆截面120mm2以内）</t>
  </si>
  <si>
    <t>916-4-5-5</t>
  </si>
  <si>
    <t>电力电缆头（电缆截面185mm2以内）</t>
  </si>
  <si>
    <t>916-4-5-6</t>
  </si>
  <si>
    <t>电力电缆头（电缆截面240mm2以内）</t>
  </si>
  <si>
    <t>916-4-5-7</t>
  </si>
  <si>
    <t>10kv电缆头3*240</t>
  </si>
  <si>
    <t>916-4-5-8</t>
  </si>
  <si>
    <t>矿物电缆头（电缆截面16mm2以内）</t>
  </si>
  <si>
    <t>916-4-5-9</t>
  </si>
  <si>
    <t>矿物电缆头（电缆截面120mm2以内）</t>
  </si>
  <si>
    <t>916-5</t>
  </si>
  <si>
    <t>线槽</t>
  </si>
  <si>
    <t>916-5-1</t>
  </si>
  <si>
    <t>金属线槽</t>
  </si>
  <si>
    <t>916-5-1-2</t>
  </si>
  <si>
    <t>金属线槽100*50mm</t>
  </si>
  <si>
    <t>916-5-1-3</t>
  </si>
  <si>
    <t>金属线槽100*75mm</t>
  </si>
  <si>
    <t>916-5-1-4</t>
  </si>
  <si>
    <t>金属线槽100*100mm</t>
  </si>
  <si>
    <t>916-5-1-5</t>
  </si>
  <si>
    <t>金属线槽150*100mm</t>
  </si>
  <si>
    <t>916-5-1-6</t>
  </si>
  <si>
    <t>金属线槽200*100mm</t>
  </si>
  <si>
    <t>916-5-1-9</t>
  </si>
  <si>
    <t>金属线槽300*100mm</t>
  </si>
  <si>
    <t>916-5-1-12</t>
  </si>
  <si>
    <t>金属线槽400*200mm</t>
  </si>
  <si>
    <t>916-7</t>
  </si>
  <si>
    <t>电气配管（保护管）</t>
  </si>
  <si>
    <t>916-7-2</t>
  </si>
  <si>
    <t>室内PVC电线管</t>
  </si>
  <si>
    <t>916-7-2-2</t>
  </si>
  <si>
    <t>电气配管PC20</t>
  </si>
  <si>
    <t>916-7-3</t>
  </si>
  <si>
    <t>室内镀锌钢管</t>
  </si>
  <si>
    <t>916-7-3-2</t>
  </si>
  <si>
    <t>电气配管SC20</t>
  </si>
  <si>
    <t>916-7-3-3</t>
  </si>
  <si>
    <t>电气配管SC25</t>
  </si>
  <si>
    <t>916-7-3-4</t>
  </si>
  <si>
    <t>电气配管SC32</t>
  </si>
  <si>
    <t>916-7-3-5</t>
  </si>
  <si>
    <t>电气配管SC40</t>
  </si>
  <si>
    <t>916-7-3-6</t>
  </si>
  <si>
    <t>电气配管SC50</t>
  </si>
  <si>
    <t>916-7-3-7</t>
  </si>
  <si>
    <t>电气配管SC65</t>
  </si>
  <si>
    <t>916-7-3-8</t>
  </si>
  <si>
    <t>电气配管SC80</t>
  </si>
  <si>
    <t>916-7-3-10</t>
  </si>
  <si>
    <t>电气配管SC100</t>
  </si>
  <si>
    <t>916-7-3-11</t>
  </si>
  <si>
    <t>电气配管SC160</t>
  </si>
  <si>
    <t>916-7-5</t>
  </si>
  <si>
    <t>室外PVC电线管（含挖填运方）</t>
  </si>
  <si>
    <t>916-7-5-2</t>
  </si>
  <si>
    <t>电缆保护管PC50（含挖运土方）</t>
  </si>
  <si>
    <t>916-7-5-5</t>
  </si>
  <si>
    <t>电缆保护管PC125（含挖运土方）</t>
  </si>
  <si>
    <t>916-7-6</t>
  </si>
  <si>
    <t>室外镀锌钢管（含挖填运方）</t>
  </si>
  <si>
    <t>916-7-6-1</t>
  </si>
  <si>
    <t>电缆保护管 SC20（含挖运土方）</t>
  </si>
  <si>
    <t>916-7-6-2</t>
  </si>
  <si>
    <t>电缆保护管 SC32（含挖运土方）</t>
  </si>
  <si>
    <t>916-7-6-4</t>
  </si>
  <si>
    <t>电缆保护管 SC50（含挖运土方）</t>
  </si>
  <si>
    <t>916-7-6-5</t>
  </si>
  <si>
    <t>电缆保护管 SC75（含挖运土方）</t>
  </si>
  <si>
    <t>916-7-6-6</t>
  </si>
  <si>
    <t>电缆保护管 SC100（含挖运土方）</t>
  </si>
  <si>
    <t>916-7-6-7</t>
  </si>
  <si>
    <t>电缆保护管 SC125（含挖运土方）</t>
  </si>
  <si>
    <t>916-7-7</t>
  </si>
  <si>
    <t>室外HDPE管（含挖填运方）</t>
  </si>
  <si>
    <t>916-7-7-1</t>
  </si>
  <si>
    <t>电缆保护管 HDPE DN32（含挖运土方）</t>
  </si>
  <si>
    <t>916-7-7-3</t>
  </si>
  <si>
    <t>电缆保护管 HDPE DN40（含挖运土方）</t>
  </si>
  <si>
    <t>916-7-7-4</t>
  </si>
  <si>
    <t>电缆保护管 HDPE DN50（含挖运土方）</t>
  </si>
  <si>
    <t>916-7-7-7</t>
  </si>
  <si>
    <t>电缆保护管 HDPE DN150（含挖运土方）</t>
  </si>
  <si>
    <t>916-7-7-9</t>
  </si>
  <si>
    <t>电缆保护管 HDPE DN25（含挖运土方）</t>
  </si>
  <si>
    <t>916-7-7-10</t>
  </si>
  <si>
    <t>电缆保护管 HDPE DN80（含挖运土方）</t>
  </si>
  <si>
    <t>916-7-7-11</t>
  </si>
  <si>
    <t>电缆保护管砼包封处理 HDPE DN25（含挖运土方）</t>
  </si>
  <si>
    <t>916-7-7-12</t>
  </si>
  <si>
    <t>电缆保护管砼包封处理 HDPE DN32（含挖运土方）</t>
  </si>
  <si>
    <t>916-7-7-13</t>
  </si>
  <si>
    <t>电缆保护管砼包封处理 HDPE DN40（含挖运土方）</t>
  </si>
  <si>
    <t>916-7-7-14</t>
  </si>
  <si>
    <t>电缆保护管砼包封处理 HDPE DN50（含挖运土方）</t>
  </si>
  <si>
    <t>916-7-7-15</t>
  </si>
  <si>
    <t>电缆保护管砼包封处理 HDPE DN80（含挖运土方）</t>
  </si>
  <si>
    <t>916-7-7-16</t>
  </si>
  <si>
    <t>电缆保护管砼包封处理 HDPE DN160（含挖运土方）</t>
  </si>
  <si>
    <t>916-7-8</t>
  </si>
  <si>
    <t>JDG镀锌电线管</t>
  </si>
  <si>
    <t>916-7-8-1</t>
  </si>
  <si>
    <t>电气配管 JDG20</t>
  </si>
  <si>
    <t>916-7-8-2</t>
  </si>
  <si>
    <t>电气配管 JDG25</t>
  </si>
  <si>
    <t>916-7-8-4</t>
  </si>
  <si>
    <t>电气配管 JDG40</t>
  </si>
  <si>
    <t>916-8</t>
  </si>
  <si>
    <t>灯具</t>
  </si>
  <si>
    <t>916-8-1</t>
  </si>
  <si>
    <t>吸顶灯</t>
  </si>
  <si>
    <t>916-8-1-1</t>
  </si>
  <si>
    <t>吸顶灯 6W</t>
  </si>
  <si>
    <t>916-8-1-2</t>
  </si>
  <si>
    <t>雷达微波人体感应吸顶灯 11W</t>
  </si>
  <si>
    <t>916-8-1-3</t>
  </si>
  <si>
    <t>雷达微波人体感应吸顶灯 12W</t>
  </si>
  <si>
    <t>916-8-1-5</t>
  </si>
  <si>
    <t>防水型吸顶灯 5W</t>
  </si>
  <si>
    <t>916-8-1-10</t>
  </si>
  <si>
    <t>吸顶灯 12W</t>
  </si>
  <si>
    <t>916-8-1-12</t>
  </si>
  <si>
    <t>摇头电风扇</t>
  </si>
  <si>
    <t>916-8-2</t>
  </si>
  <si>
    <t>荧光灯</t>
  </si>
  <si>
    <t>916-8-2-1</t>
  </si>
  <si>
    <t>双管LED灯 2X12W</t>
  </si>
  <si>
    <t>916-8-2-2</t>
  </si>
  <si>
    <t>单管LED灯 12W</t>
  </si>
  <si>
    <t>916-8-2-3</t>
  </si>
  <si>
    <t>单管LED灯 1X18W</t>
  </si>
  <si>
    <t>916-8-2-4</t>
  </si>
  <si>
    <t>单管LED灯 1X15W</t>
  </si>
  <si>
    <t>916-8-2-5</t>
  </si>
  <si>
    <t>双管LED灯 2X18W</t>
  </si>
  <si>
    <t>916-8-2-6</t>
  </si>
  <si>
    <t>防水防尘单管LED灯 1X18W</t>
  </si>
  <si>
    <t>916-8-2-7</t>
  </si>
  <si>
    <t>双管LED灯 2X11W</t>
  </si>
  <si>
    <t>916-8-2-8</t>
  </si>
  <si>
    <t>防水防尘单管LED灯 1X22W</t>
  </si>
  <si>
    <t>916-8-3</t>
  </si>
  <si>
    <t>筒灯</t>
  </si>
  <si>
    <t>916-8-3-1</t>
  </si>
  <si>
    <t>嵌入式筒灯 6W</t>
  </si>
  <si>
    <t>916-8-3-2</t>
  </si>
  <si>
    <t>嵌入式筒灯 12W</t>
  </si>
  <si>
    <t>916-8-6</t>
  </si>
  <si>
    <t>格栅灯盘</t>
  </si>
  <si>
    <t>916-8-6-5</t>
  </si>
  <si>
    <t>300*300灯盘</t>
  </si>
  <si>
    <t>916-8-6-6</t>
  </si>
  <si>
    <t>600*1200灯盘</t>
  </si>
  <si>
    <t>916-8-6-8</t>
  </si>
  <si>
    <t>600*600灯盘</t>
  </si>
  <si>
    <t>916-8-7</t>
  </si>
  <si>
    <t>防爆灯</t>
  </si>
  <si>
    <t>916-8-7-3</t>
  </si>
  <si>
    <t>防爆吸顶灯 18W</t>
  </si>
  <si>
    <t>916-8-8</t>
  </si>
  <si>
    <t>应急、疏散、出口指示灯</t>
  </si>
  <si>
    <t>916-8-8-1</t>
  </si>
  <si>
    <t>安全出口指示灯 5W</t>
  </si>
  <si>
    <t>916-8-8-3</t>
  </si>
  <si>
    <t>消防应急灯 2*3W</t>
  </si>
  <si>
    <t>916-8-8-5</t>
  </si>
  <si>
    <t>安全出口标志灯 1W</t>
  </si>
  <si>
    <t>916-8-8-6</t>
  </si>
  <si>
    <t>疏散出口标志灯 1W</t>
  </si>
  <si>
    <t>916-8-8-7</t>
  </si>
  <si>
    <t>疏散指示标志灯 1W</t>
  </si>
  <si>
    <t>916-8-8-8</t>
  </si>
  <si>
    <t>楼层标志灯 1W</t>
  </si>
  <si>
    <t>916-8-8-9</t>
  </si>
  <si>
    <t>单面多信息复合指示灯 1W</t>
  </si>
  <si>
    <t>916-8-8-10</t>
  </si>
  <si>
    <t>双面多信息复合指示灯 1W</t>
  </si>
  <si>
    <t>916-8-8-11</t>
  </si>
  <si>
    <t>应急照明灯 6W</t>
  </si>
  <si>
    <t>916-8-8-12</t>
  </si>
  <si>
    <t>应急照明灯 10W</t>
  </si>
  <si>
    <t>916-8-8-15</t>
  </si>
  <si>
    <t>疏散出口标志灯 5W</t>
  </si>
  <si>
    <t>916-8-10</t>
  </si>
  <si>
    <t>路灯</t>
  </si>
  <si>
    <t>916-8-10-3</t>
  </si>
  <si>
    <t>庭院灯（LED光源,30W,配套灯杆,H=3m）</t>
  </si>
  <si>
    <t>916-8-10-4</t>
  </si>
  <si>
    <t>单挑臂路灯 （LED光源,60W,安装高度8m）</t>
  </si>
  <si>
    <t>916-8-10-5</t>
  </si>
  <si>
    <t>庭院灯（含基础）LED光源50W,H=3.5m</t>
  </si>
  <si>
    <t>916-8-11</t>
  </si>
  <si>
    <t>球场灯</t>
  </si>
  <si>
    <t>916-8-11-1</t>
  </si>
  <si>
    <t>双头球场灯（LED光源,2*240W,配套灯杆,H=10m）</t>
  </si>
  <si>
    <t>916-8-11-2</t>
  </si>
  <si>
    <t>四头球场灯（LED光源,4*240W,配套灯杆,H=10m）</t>
  </si>
  <si>
    <t>916-8-13</t>
  </si>
  <si>
    <t>高杆灯</t>
  </si>
  <si>
    <t>916-8-13-1</t>
  </si>
  <si>
    <t>高标灯（含基础） 3x400W,配套灯杆,H=8m</t>
  </si>
  <si>
    <t>916-8-13-2</t>
  </si>
  <si>
    <t>高标灯（含基础） 5x400W,配套灯杆,H=15m</t>
  </si>
  <si>
    <t>916-8-15</t>
  </si>
  <si>
    <t>其他灯</t>
  </si>
  <si>
    <t>916-8-15-1</t>
  </si>
  <si>
    <t>双头下照筒灯 20W</t>
  </si>
  <si>
    <t>916-8-15-2</t>
  </si>
  <si>
    <t>单头下照筒灯 9W</t>
  </si>
  <si>
    <t>916-8-15-3</t>
  </si>
  <si>
    <t>1500mm长吊灯 36w</t>
  </si>
  <si>
    <t>916-8-15-4</t>
  </si>
  <si>
    <t>厕位状态灯</t>
  </si>
  <si>
    <t>916-8-15-5</t>
  </si>
  <si>
    <t>装饰灯带 10W/米</t>
  </si>
  <si>
    <t>916-8-15-6</t>
  </si>
  <si>
    <t>电井壁灯</t>
  </si>
  <si>
    <t>916-8-15-7</t>
  </si>
  <si>
    <t>放气指示灯</t>
  </si>
  <si>
    <t>916-8-15-8</t>
  </si>
  <si>
    <t>室外防水防尘壁装LED灯 18W</t>
  </si>
  <si>
    <t>916-9</t>
  </si>
  <si>
    <t>风机及风扇</t>
  </si>
  <si>
    <t>916-9-1</t>
  </si>
  <si>
    <t>排气扇</t>
  </si>
  <si>
    <t>916-9-1-1</t>
  </si>
  <si>
    <t>天花式排气扇 TP1.2 风量=120CMH</t>
  </si>
  <si>
    <t>916-9-1-2</t>
  </si>
  <si>
    <t>天花式排气扇 TP3.0 风量=300CMH</t>
  </si>
  <si>
    <t>916-9-1-4</t>
  </si>
  <si>
    <t>天花式排气扇 风量=500CMH</t>
  </si>
  <si>
    <t>916-9-1-5</t>
  </si>
  <si>
    <t>窗式排气扇 风量=150CMH</t>
  </si>
  <si>
    <t>916-9-1-6</t>
  </si>
  <si>
    <t>窗式排气扇 风量=600CMH</t>
  </si>
  <si>
    <t>916-9-1-7</t>
  </si>
  <si>
    <t>壁式排气扇 WF-15 风量=150CMH</t>
  </si>
  <si>
    <t>916-9-1-8</t>
  </si>
  <si>
    <t>壁式排气扇 WF-20 风量=200CMH</t>
  </si>
  <si>
    <t>916-9-1-9</t>
  </si>
  <si>
    <t>壁式排气扇 WF-80 风量=800CMH</t>
  </si>
  <si>
    <t>916-9-1-10</t>
  </si>
  <si>
    <t>壁式排气扇 WF-30 风量=300CMH</t>
  </si>
  <si>
    <t>916-9-1-11</t>
  </si>
  <si>
    <t>天花排气扇 CF-30 风量=300CMH</t>
  </si>
  <si>
    <t>916-9-1-12</t>
  </si>
  <si>
    <t>壁式排气扇 WF-10 风量=100CMH</t>
  </si>
  <si>
    <t>916-9-1-13</t>
  </si>
  <si>
    <t>916-9-1-14</t>
  </si>
  <si>
    <t>壁式排气扇 WF-40 风量=400CMH</t>
  </si>
  <si>
    <t>916-9-1-15</t>
  </si>
  <si>
    <t>916-9-2</t>
  </si>
  <si>
    <t>吊扇</t>
  </si>
  <si>
    <t>916-9-2-1</t>
  </si>
  <si>
    <t>916-9-3</t>
  </si>
  <si>
    <t>轴流通风机</t>
  </si>
  <si>
    <t>916-9-3-1</t>
  </si>
  <si>
    <t>消防排烟风机 风量36000m3/h</t>
  </si>
  <si>
    <t>916-9-3-2</t>
  </si>
  <si>
    <t>方形壁式轴流风机 风量:2000CMH</t>
  </si>
  <si>
    <t>916-9-3-3</t>
  </si>
  <si>
    <t>方形壁式轴流风机 风量:2500CMH</t>
  </si>
  <si>
    <t>916-9-3-8</t>
  </si>
  <si>
    <t>厨房事故通风防爆风机 风量=8800CMH</t>
  </si>
  <si>
    <t>916-9-3-9</t>
  </si>
  <si>
    <t>防爆轴流风机 风量:1800m3/h</t>
  </si>
  <si>
    <t>916-9-3-10</t>
  </si>
  <si>
    <t>防爆轴流风机 风量:800m3/h</t>
  </si>
  <si>
    <t>916-9-3-11</t>
  </si>
  <si>
    <t>箱式管道离心静音风机 风量:2500CMH</t>
  </si>
  <si>
    <t>916-9-3-12</t>
  </si>
  <si>
    <t>油烟净化器 风量=20000m3/h</t>
  </si>
  <si>
    <t>916-9-3-13</t>
  </si>
  <si>
    <t>专用排油烟风机 风量=20000m3/h</t>
  </si>
  <si>
    <t>916-9-3-14</t>
  </si>
  <si>
    <t>管道式轴流风机 EAF/EAF(SG)-1-1 风量:1500m3/h</t>
  </si>
  <si>
    <t>916-9-3-15</t>
  </si>
  <si>
    <t>轴流风机 EAF-2-1 风量:1500m3/h</t>
  </si>
  <si>
    <t>916-9-3-16</t>
  </si>
  <si>
    <t>轴流风机 EAF-1-1~4 风量:1000m3/h</t>
  </si>
  <si>
    <t>916-9-3-17</t>
  </si>
  <si>
    <t>轴流风机 EAF-1-5 风量：5000m3/h</t>
  </si>
  <si>
    <t>916-9-3-18</t>
  </si>
  <si>
    <t>轴流风机 EAF/EAF(QT)-1-1 风量:2000m3/h</t>
  </si>
  <si>
    <t>916-9-3-19</t>
  </si>
  <si>
    <t>轴流风机 EAF/EAF(QT)-1-2 风量:2000m3/h</t>
  </si>
  <si>
    <t>916-9-3-20</t>
  </si>
  <si>
    <t>轴流风机 EAF/EAF(QT)-1-3 风量:12000m3/h</t>
  </si>
  <si>
    <t>916-9-3-21</t>
  </si>
  <si>
    <t>轴流风机 EAF/EAF(QT)-1-4 风量:2000m3/h</t>
  </si>
  <si>
    <t>916-9-3-22</t>
  </si>
  <si>
    <t>管道式轴流风机 EAF/EAF(SG)-1-1 风量:300m3/h</t>
  </si>
  <si>
    <t>916-9-3-23</t>
  </si>
  <si>
    <t>轴流风机 EAF/EAF(SG)-1-2 风量:2000m3/h</t>
  </si>
  <si>
    <t>916-9-3-24</t>
  </si>
  <si>
    <t>轴流风机 EAF/EAF(QT)-1-3/4 风量:4000m3/h</t>
  </si>
  <si>
    <t>916-9-3-25</t>
  </si>
  <si>
    <t>轴流风机 EAF-1-1 风量:1500m3/h</t>
  </si>
  <si>
    <t>916-9-3-26</t>
  </si>
  <si>
    <t>轴流风机 EAF-1-2 风量:1500m3/h</t>
  </si>
  <si>
    <t>916-9-4</t>
  </si>
  <si>
    <t>离心式通风机</t>
  </si>
  <si>
    <t>916-9-4-1</t>
  </si>
  <si>
    <t>玻璃钢离心风机 风量=6600~12000CMH</t>
  </si>
  <si>
    <t>916-9-4-2</t>
  </si>
  <si>
    <t>除尘风机 风量=18000CMH</t>
  </si>
  <si>
    <t>916-9-4-3</t>
  </si>
  <si>
    <t>活性碳吸附箱</t>
  </si>
  <si>
    <t>916-9-4-4</t>
  </si>
  <si>
    <t>布袋除尘器</t>
  </si>
  <si>
    <t>916-9-4-5</t>
  </si>
  <si>
    <t>喷淋塔</t>
  </si>
  <si>
    <t>916-9-4-6</t>
  </si>
  <si>
    <t>箱式管道离心静音风机 风量:2000CMH</t>
  </si>
  <si>
    <t>916-9-4-7</t>
  </si>
  <si>
    <t>离心式静音风机 EAF-1-1、3-风量10000m3/h</t>
  </si>
  <si>
    <t>916-9-4-8</t>
  </si>
  <si>
    <t>离心式静音风机 EAF-1-2 风量12000m3/h</t>
  </si>
  <si>
    <t>916-9-4-9</t>
  </si>
  <si>
    <t>离心式排油烟风机 EAF-RF-01 风量=7000m3/h</t>
  </si>
  <si>
    <t>916-9-4-10</t>
  </si>
  <si>
    <t>离心式静音风机 EAF/EAF(SG)-RF-1 风量=1500m3/h</t>
  </si>
  <si>
    <t>916-9-4-11</t>
  </si>
  <si>
    <t>油烟净化器YYJH-RF-01 风量=3600m3/h</t>
  </si>
  <si>
    <t>916-9-4-12</t>
  </si>
  <si>
    <t>活性炭过滤装置</t>
  </si>
  <si>
    <t>916-9-4-13</t>
  </si>
  <si>
    <t>离心式排油烟风机 EAF-RF-01 风量=3600m3/h</t>
  </si>
  <si>
    <t>916-9-4-14</t>
  </si>
  <si>
    <t>粗效过滤器</t>
  </si>
  <si>
    <t>916-9-4-15</t>
  </si>
  <si>
    <t>油烟净化器YYJH-RF-01 风量=7000m3/h</t>
  </si>
  <si>
    <t>916-9-5</t>
  </si>
  <si>
    <t>室内天花机</t>
  </si>
  <si>
    <t>916-9-5-1</t>
  </si>
  <si>
    <t>工业雾化加湿器</t>
  </si>
  <si>
    <t>916-9-5-2</t>
  </si>
  <si>
    <t>除湿机</t>
  </si>
  <si>
    <t>916-9-5-3</t>
  </si>
  <si>
    <t>变频多联空气处理机 DLJ-N-025 制冷量=28KW</t>
  </si>
  <si>
    <t>916-9-5-4</t>
  </si>
  <si>
    <t>变频多联空气处理机 DLJ-N-028</t>
  </si>
  <si>
    <t>916-9-5-5</t>
  </si>
  <si>
    <t>变频多联空气处理机 DLJ-N-040 制冷量=45KW</t>
  </si>
  <si>
    <t>916-9-5-6</t>
  </si>
  <si>
    <t>四出风天井式多联室内机 DLJ-N-14.0 制冷量=14KW</t>
  </si>
  <si>
    <t>916-9-5-7</t>
  </si>
  <si>
    <t>四出风天井式多联室内机 DLJ-N-12.5 制冷量=12.5KW，制热量=14KW</t>
  </si>
  <si>
    <t>916-9-5-8</t>
  </si>
  <si>
    <t>四出风天井式多联室内机 DLJ-N-10 制冷量=10KW，制热量=11KW</t>
  </si>
  <si>
    <t>916-9-5-9</t>
  </si>
  <si>
    <t>四出风天井式多联室内机 DLJ-N-9.0 制冷量=9KW，制热量=10KW</t>
  </si>
  <si>
    <t>916-9-5-10</t>
  </si>
  <si>
    <t>四出风天井式多联室内机 DLJ-N-8.0 制冷量=8KW</t>
  </si>
  <si>
    <t>916-9-5-11</t>
  </si>
  <si>
    <t>四出风天井式多联室内机 DLJ-N-7.1 制冷量=7.1KW，制热量=8.0KW</t>
  </si>
  <si>
    <t>916-9-5-12</t>
  </si>
  <si>
    <t>四出风天井式多联室内机 DLJ-N-5.0 制冷量=5KW，制热量=5.6KW</t>
  </si>
  <si>
    <t>916-9-5-13</t>
  </si>
  <si>
    <t>四出风天井式多联室内机 DLJ-N-2.8 制冷量=2.8KW，制热量=3.2KW</t>
  </si>
  <si>
    <t>916-9-5-14</t>
  </si>
  <si>
    <t>四出风天井式多联室内机 DLJ-N-11.2 制冷量=11.2KW，制热量=12.5KW</t>
  </si>
  <si>
    <t>916-9-5-15</t>
  </si>
  <si>
    <t>风管式多联室内机 DLJ-N-9.0 制冷量=9KW，制热量=10KW</t>
  </si>
  <si>
    <t>916-9-5-16</t>
  </si>
  <si>
    <t>风管式多联室内机 DLJ-N-7.1 制冷量=7.1KW，制热量=8.0KW</t>
  </si>
  <si>
    <t>916-9-5-17</t>
  </si>
  <si>
    <t>风管式多联室内机 DLJ-N-5.6 制冷量=5.6KW</t>
  </si>
  <si>
    <t>916-9-5-18</t>
  </si>
  <si>
    <t>风管式多联室内机 DLJ-N-3.6 制冷量=3.6KW</t>
  </si>
  <si>
    <t>916-9-5-19</t>
  </si>
  <si>
    <t>风管式多联室内机 DLJ-N-2.2 制冷量=2.2KW</t>
  </si>
  <si>
    <t>916-9-5-22</t>
  </si>
  <si>
    <t>多联式空调室外机 制冷量=129.5KW，制热量=145.5KW</t>
  </si>
  <si>
    <t>916-9-5-23</t>
  </si>
  <si>
    <t>多联式空调室外机 制冷量=123KW，制热量=138KW</t>
  </si>
  <si>
    <t>916-9-5-29</t>
  </si>
  <si>
    <t>多联式空调室外机 制冷量=45KW，制热量=50KW</t>
  </si>
  <si>
    <t>916-9-5-31</t>
  </si>
  <si>
    <t>管道式多联室内机 制冷量=10KW</t>
  </si>
  <si>
    <t>916-9-5-32</t>
  </si>
  <si>
    <t>管道式多联室内机 制冷量=5.6KW</t>
  </si>
  <si>
    <t>916-9-5-33</t>
  </si>
  <si>
    <t>四出风天井式多联室内机 制冷量=9KW</t>
  </si>
  <si>
    <t>916-9-5-34</t>
  </si>
  <si>
    <t>四出风天井式多联室内机 制冷量=8KW</t>
  </si>
  <si>
    <t>916-9-5-35</t>
  </si>
  <si>
    <t>四出风天井式多联室内机 制冷量11.2KW</t>
  </si>
  <si>
    <t>916-9-5-36</t>
  </si>
  <si>
    <t>多联式新风空气处理机 制冷量=28KW</t>
  </si>
  <si>
    <t>916-9-5-37</t>
  </si>
  <si>
    <t>多联机室外机 制冷/制热量:95KW/106KW</t>
  </si>
  <si>
    <t>916-9-5-38</t>
  </si>
  <si>
    <t>多联机室外机 制冷/制热量:119/133KW</t>
  </si>
  <si>
    <t>916-9-5-39</t>
  </si>
  <si>
    <t>多联机室外机 制冷/制热量:123/138KW</t>
  </si>
  <si>
    <t>916-9-5-40</t>
  </si>
  <si>
    <t>冷暖型壁挂式分体空调 制冷/制热量:5KW/6.8KW</t>
  </si>
  <si>
    <t>916-9-5-41</t>
  </si>
  <si>
    <t>冷暖型壁挂式分体空调 制冷/制热量:3.6KW/4.6KW</t>
  </si>
  <si>
    <t>916-9-5-42</t>
  </si>
  <si>
    <t>分体空调 壁挂式 制冷量=7.2KW</t>
  </si>
  <si>
    <t>916-9-5-43</t>
  </si>
  <si>
    <t>分体空调 壁挂式 制冷量=5KW</t>
  </si>
  <si>
    <t>916-9-5-44</t>
  </si>
  <si>
    <t>分体空调 壁挂式 制冷量=2.5KW</t>
  </si>
  <si>
    <t>916-9-5-45</t>
  </si>
  <si>
    <t>四出风天井式多联室内机 DLJ-N-2.2 制冷量=2.2KW</t>
  </si>
  <si>
    <t>916-9-5-46</t>
  </si>
  <si>
    <t>多联式空调室外机 制冷量=184KW，制热量=207KW</t>
  </si>
  <si>
    <t>916-9-5-47</t>
  </si>
  <si>
    <t>多联式空调室外机 制冷量=156.5KW，制热量=175.5KW</t>
  </si>
  <si>
    <t>916-9-5-48</t>
  </si>
  <si>
    <t>多联式空调室外机 制冷量=146KW，制热量=163KW</t>
  </si>
  <si>
    <t>916-9-5-49</t>
  </si>
  <si>
    <t>多联式空调室外机 制冷量=118KW，制热量=132KW</t>
  </si>
  <si>
    <t>916-9-5-50</t>
  </si>
  <si>
    <t>多联式空调室外机 制冷量=111KW，制热量=125KW</t>
  </si>
  <si>
    <t>916-9-5-51</t>
  </si>
  <si>
    <t>多联式空调室外机 制冷量=106KW，制热量=119KW</t>
  </si>
  <si>
    <t>916-9-5-52</t>
  </si>
  <si>
    <t>多联式空调室外机 制冷量=95KW，制热量=106KW</t>
  </si>
  <si>
    <t>916-9-5-53</t>
  </si>
  <si>
    <t>多联式空调室外机 制冷量=84KW，制热量=94KW</t>
  </si>
  <si>
    <t>916-9-5-54</t>
  </si>
  <si>
    <t>多联式空调室外机 制冷量=79KW，制热量=88KW</t>
  </si>
  <si>
    <t>916-9-5-55</t>
  </si>
  <si>
    <t>多联式空调室外机 制冷量=56KW，制热量=63KW</t>
  </si>
  <si>
    <t>916-9-5-56</t>
  </si>
  <si>
    <t>多联式空调室外机 制冷量=28KW，制热量=31KW</t>
  </si>
  <si>
    <t>916-9-5-57</t>
  </si>
  <si>
    <t>分体空调 壁挂式AC-3P 制冷量=7.8KW</t>
  </si>
  <si>
    <t>916-9-5-58</t>
  </si>
  <si>
    <t>分体空调 壁挂式AC-1P 制冷量=2.5KW</t>
  </si>
  <si>
    <t>916-9-5-59</t>
  </si>
  <si>
    <t>分体空调 壁挂式AC-2.5P 制冷量=6.25KW</t>
  </si>
  <si>
    <t>916-9-5-60</t>
  </si>
  <si>
    <t>分体空调 壁挂式AC-2P 制冷量=5KW</t>
  </si>
  <si>
    <t>916-10</t>
  </si>
  <si>
    <t>弱电设备</t>
  </si>
  <si>
    <t>916-10-1</t>
  </si>
  <si>
    <t>弱电配线箱</t>
  </si>
  <si>
    <t>916-10-1-1</t>
  </si>
  <si>
    <t>100对电话交接箱</t>
  </si>
  <si>
    <t>916-10-1-2</t>
  </si>
  <si>
    <t>楼层配线架</t>
  </si>
  <si>
    <t>916-10-1-3</t>
  </si>
  <si>
    <t>光纤总配线架</t>
  </si>
  <si>
    <t>916-10-1-4</t>
  </si>
  <si>
    <t>弱电总配线架MDF</t>
  </si>
  <si>
    <t>916-10-1-5</t>
  </si>
  <si>
    <t>户内弱电箱</t>
  </si>
  <si>
    <t>916-10-1-6</t>
  </si>
  <si>
    <t>室外立杆接线箱</t>
  </si>
  <si>
    <t>916-10-2</t>
  </si>
  <si>
    <t>弱电交换机</t>
  </si>
  <si>
    <t>916-10-2-1</t>
  </si>
  <si>
    <t>12口交换机</t>
  </si>
  <si>
    <t>916-10-2-3</t>
  </si>
  <si>
    <t>汇聚交换机</t>
  </si>
  <si>
    <t>916-10-2-5</t>
  </si>
  <si>
    <t>8口POE交换机</t>
  </si>
  <si>
    <t>916-10-2-7</t>
  </si>
  <si>
    <t>24口交换机（POE）</t>
  </si>
  <si>
    <t>916-10-2-8</t>
  </si>
  <si>
    <t>24口交换机</t>
  </si>
  <si>
    <t>916-10-2-9</t>
  </si>
  <si>
    <t>核心交换机(48口)</t>
  </si>
  <si>
    <t>916-10-2-10</t>
  </si>
  <si>
    <t>二级核心交换机(24口)</t>
  </si>
  <si>
    <t>916-10-2-11</t>
  </si>
  <si>
    <t>48口千兆交换机</t>
  </si>
  <si>
    <t>916-10-8</t>
  </si>
  <si>
    <t>其他弱电设备</t>
  </si>
  <si>
    <t>916-10-8-1</t>
  </si>
  <si>
    <t>综合布线机柜(12U，挂墙式)</t>
  </si>
  <si>
    <t>916-10-8-2</t>
  </si>
  <si>
    <t>NVR录像机</t>
  </si>
  <si>
    <t>916-10-8-3</t>
  </si>
  <si>
    <t>无线AP</t>
  </si>
  <si>
    <t>916-10-8-4</t>
  </si>
  <si>
    <t>UPS不间断电源设备 3kVA</t>
  </si>
  <si>
    <t>916-10-8-5</t>
  </si>
  <si>
    <t>1080P半球摄像机</t>
  </si>
  <si>
    <t>916-10-8-6</t>
  </si>
  <si>
    <t>1080P枪式摄像机</t>
  </si>
  <si>
    <t>916-10-8-10</t>
  </si>
  <si>
    <t>红外/微波双鉴探测器</t>
  </si>
  <si>
    <t>916-10-8-11</t>
  </si>
  <si>
    <t>半球型网络彩色摄像机</t>
  </si>
  <si>
    <t>916-10-8-12</t>
  </si>
  <si>
    <t>置顶双目客流统计摄像头</t>
  </si>
  <si>
    <t>916-10-8-13</t>
  </si>
  <si>
    <t>室外彩色网络固定摄像机</t>
  </si>
  <si>
    <t>916-10-8-14</t>
  </si>
  <si>
    <t>厕所引导显示屏55寸</t>
  </si>
  <si>
    <t>916-10-8-15</t>
  </si>
  <si>
    <t>智慧厕所管理工作站</t>
  </si>
  <si>
    <t>916-10-8-16</t>
  </si>
  <si>
    <t>红外线探测器</t>
  </si>
  <si>
    <t>916-10-8-17</t>
  </si>
  <si>
    <t>服务区人流计数器</t>
  </si>
  <si>
    <t>916-10-8-18</t>
  </si>
  <si>
    <t>管理工作站</t>
  </si>
  <si>
    <t>916-10-8-19</t>
  </si>
  <si>
    <t>智慧厕所智能控制主机</t>
  </si>
  <si>
    <t>916-10-8-20</t>
  </si>
  <si>
    <t>监控大屏6*55寸拼接</t>
  </si>
  <si>
    <t>916-10-8-21</t>
  </si>
  <si>
    <t>室外全球红外高清摄相机（400万像素）</t>
  </si>
  <si>
    <t>916-10-8-22</t>
  </si>
  <si>
    <t>拼接全景枪球机（全景600万像素,细节400万像素）</t>
  </si>
  <si>
    <t>916-10-8-23</t>
  </si>
  <si>
    <t>900万像素车道高清卡口抓拍摄像机（含补光灯、闪光灯、车辆检测器）</t>
  </si>
  <si>
    <t>916-10-8-24</t>
  </si>
  <si>
    <t>立柱式可变情报板（含基础）</t>
  </si>
  <si>
    <t>916-10-8-25</t>
  </si>
  <si>
    <t>室外4K高清红外监控摄像机</t>
  </si>
  <si>
    <t>916-10-8-26</t>
  </si>
  <si>
    <t>室外无线AP</t>
  </si>
  <si>
    <t>916-10-8-27</t>
  </si>
  <si>
    <t>室外扬声器50w</t>
  </si>
  <si>
    <t>916-10-8-28</t>
  </si>
  <si>
    <t>智能蓝牙巡更</t>
  </si>
  <si>
    <t>916-10-8-29</t>
  </si>
  <si>
    <t>广播背景音乐系统</t>
  </si>
  <si>
    <t>916-10-8-30</t>
  </si>
  <si>
    <t>入侵报警系统管理端</t>
  </si>
  <si>
    <t>916-10-8-31</t>
  </si>
  <si>
    <t>6m立杆（含基础）</t>
  </si>
  <si>
    <t>916-10-8-32</t>
  </si>
  <si>
    <t>12m立杆（含基础）</t>
  </si>
  <si>
    <t>916-10-8-33</t>
  </si>
  <si>
    <t>蹲位LED提示灯</t>
  </si>
  <si>
    <t>916-10-8-34</t>
  </si>
  <si>
    <t>空气质量传感器</t>
  </si>
  <si>
    <t>支</t>
  </si>
  <si>
    <t>916-10-8-35</t>
  </si>
  <si>
    <t>水位、水压检测器</t>
  </si>
  <si>
    <t>916-10-8-36</t>
  </si>
  <si>
    <t>厕所信息接入</t>
  </si>
  <si>
    <t>项</t>
  </si>
  <si>
    <t>916-10-8-37</t>
  </si>
  <si>
    <t>多媒体管理调度控制台</t>
  </si>
  <si>
    <t>916-10-8-38</t>
  </si>
  <si>
    <t>对讲调度管理软件</t>
  </si>
  <si>
    <t>916-10-8-39</t>
  </si>
  <si>
    <t>IP广播调度管理主机</t>
  </si>
  <si>
    <t>916-10-8-40</t>
  </si>
  <si>
    <t>CD/MP3播放器</t>
  </si>
  <si>
    <t>916-10-8-41</t>
  </si>
  <si>
    <t>数字调谐器</t>
  </si>
  <si>
    <t>916-10-8-42</t>
  </si>
  <si>
    <t>IP网络话筒</t>
  </si>
  <si>
    <t>916-10-8-43</t>
  </si>
  <si>
    <t>网络监听音箱</t>
  </si>
  <si>
    <t>916-10-8-44</t>
  </si>
  <si>
    <t>IP网络功放</t>
  </si>
  <si>
    <t>916-10-8-45</t>
  </si>
  <si>
    <t>管理服务器</t>
  </si>
  <si>
    <t>916-10-8-46</t>
  </si>
  <si>
    <t>万兆交换机</t>
  </si>
  <si>
    <t>916-10-8-47</t>
  </si>
  <si>
    <t>42U机柜</t>
  </si>
  <si>
    <t>916-10-8-48</t>
  </si>
  <si>
    <t>50KVA UPS</t>
  </si>
  <si>
    <t>系统</t>
  </si>
  <si>
    <t>916-10-8-49</t>
  </si>
  <si>
    <t>视频分析服务器</t>
  </si>
  <si>
    <t>916-10-8-50</t>
  </si>
  <si>
    <t>视频监控服务器</t>
  </si>
  <si>
    <t>916-10-8-51</t>
  </si>
  <si>
    <t>防火墙</t>
  </si>
  <si>
    <t>916-10-8-52</t>
  </si>
  <si>
    <t>四口光纤收发器</t>
  </si>
  <si>
    <t>对</t>
  </si>
  <si>
    <t>916-10-8-53</t>
  </si>
  <si>
    <t>公路大脑接入</t>
  </si>
  <si>
    <t>916-10-8-56</t>
  </si>
  <si>
    <t>扩展磁盘阵列30T</t>
  </si>
  <si>
    <t>916-10-8-57</t>
  </si>
  <si>
    <t>监控大屏6*49寸拼接</t>
  </si>
  <si>
    <t>916-10-8-59</t>
  </si>
  <si>
    <t>安防系统管理工作站</t>
  </si>
  <si>
    <t>916-11</t>
  </si>
  <si>
    <t>自动报警设备</t>
  </si>
  <si>
    <t>916-11-1</t>
  </si>
  <si>
    <t>消防报警电话</t>
  </si>
  <si>
    <t>916-11-2</t>
  </si>
  <si>
    <t>立柜式消控主机</t>
  </si>
  <si>
    <t>916-11-3</t>
  </si>
  <si>
    <t>立柜式应急照明控制器(联动型)</t>
  </si>
  <si>
    <t>916-11-4</t>
  </si>
  <si>
    <t>立柜式消防电源监控主机</t>
  </si>
  <si>
    <t>916-11-5</t>
  </si>
  <si>
    <t>立柜式电气火灾监控主机</t>
  </si>
  <si>
    <t>916-11-6</t>
  </si>
  <si>
    <t>消防应急广播主机</t>
  </si>
  <si>
    <t>916-11-7</t>
  </si>
  <si>
    <t>图形显示装置</t>
  </si>
  <si>
    <t>916-11-8</t>
  </si>
  <si>
    <t>视频监控大屏</t>
  </si>
  <si>
    <t>916-11-9</t>
  </si>
  <si>
    <t>声光报警器</t>
  </si>
  <si>
    <t>916-11-10</t>
  </si>
  <si>
    <t>消火栓按钮</t>
  </si>
  <si>
    <t>916-11-11</t>
  </si>
  <si>
    <t>短路隔离器</t>
  </si>
  <si>
    <t>916-11-12</t>
  </si>
  <si>
    <t>输入模块</t>
  </si>
  <si>
    <t>916-11-13</t>
  </si>
  <si>
    <t>输出模块</t>
  </si>
  <si>
    <t>916-11-14</t>
  </si>
  <si>
    <t>编码光电感烟探测器</t>
  </si>
  <si>
    <t>916-11-16</t>
  </si>
  <si>
    <t>带电话插孔地址式手动报警按钮</t>
  </si>
  <si>
    <t>916-11-17</t>
  </si>
  <si>
    <t>消防报警电话分机</t>
  </si>
  <si>
    <t>916-11-21</t>
  </si>
  <si>
    <t>消防广播（3W）</t>
  </si>
  <si>
    <t>916-11-22</t>
  </si>
  <si>
    <t>火灾报警系统模块箱</t>
  </si>
  <si>
    <t>916-11-35</t>
  </si>
  <si>
    <t>消防应急广播分机</t>
  </si>
  <si>
    <t>916-11-43</t>
  </si>
  <si>
    <t>输入输出模块</t>
  </si>
  <si>
    <t>916-11-47</t>
  </si>
  <si>
    <t>消防报警控制器（区域型）</t>
  </si>
  <si>
    <t>916-11-48</t>
  </si>
  <si>
    <t>火灾的楼层分接箱</t>
  </si>
  <si>
    <t>916-11-49</t>
  </si>
  <si>
    <t>可燃性气体探测主机</t>
  </si>
  <si>
    <t>916-11-50</t>
  </si>
  <si>
    <t>可燃性气体探测器</t>
  </si>
  <si>
    <t>916-11-51</t>
  </si>
  <si>
    <t>电气火灾探测</t>
  </si>
  <si>
    <t>916-11-52</t>
  </si>
  <si>
    <t>消防接线箱</t>
  </si>
  <si>
    <t>916-11-53</t>
  </si>
  <si>
    <t>智能型感烟探测器</t>
  </si>
  <si>
    <t>916-11-54</t>
  </si>
  <si>
    <t>消防电话分机</t>
  </si>
  <si>
    <t>部</t>
  </si>
  <si>
    <t>916-11-55</t>
  </si>
  <si>
    <t>防火门门磁开关</t>
  </si>
  <si>
    <t>916-11-56</t>
  </si>
  <si>
    <t>残疾人员事故报警按钮</t>
  </si>
  <si>
    <t>916-11-57</t>
  </si>
  <si>
    <t>残疾人员事故声光报警装置</t>
  </si>
  <si>
    <t>916-11-58</t>
  </si>
  <si>
    <t>电气火灾监控主机</t>
  </si>
  <si>
    <t>916-11-59</t>
  </si>
  <si>
    <t>消防电源监控主机</t>
  </si>
  <si>
    <t>916-11-60</t>
  </si>
  <si>
    <t>防火门监控主机</t>
  </si>
  <si>
    <t>916-11-61</t>
  </si>
  <si>
    <t>应急照明控制系统主机</t>
  </si>
  <si>
    <t>916-11-62</t>
  </si>
  <si>
    <t>消防图形显示装置(带水池、水位显示功能)</t>
  </si>
  <si>
    <t>916-11-63</t>
  </si>
  <si>
    <t>手动控制盘</t>
  </si>
  <si>
    <t>916-11-64</t>
  </si>
  <si>
    <t>备用电源及电池主机(柜)</t>
  </si>
  <si>
    <t>916-11-65</t>
  </si>
  <si>
    <t>紧急呼叫按钮</t>
  </si>
  <si>
    <t>916-11-66</t>
  </si>
  <si>
    <t>气体灭火控制器</t>
  </si>
  <si>
    <t>916-11-67</t>
  </si>
  <si>
    <t>防火门监控器</t>
  </si>
  <si>
    <t>916-11-68</t>
  </si>
  <si>
    <t>智能型感温探测器</t>
  </si>
  <si>
    <t>916-11-69</t>
  </si>
  <si>
    <t>储油间显示器</t>
  </si>
  <si>
    <t>916-11-70</t>
  </si>
  <si>
    <t>储油间探测器</t>
  </si>
  <si>
    <t>916-12</t>
  </si>
  <si>
    <t>人、手孔井</t>
  </si>
  <si>
    <t>916-12-1</t>
  </si>
  <si>
    <t>电缆拉线井(长1340x宽1120x深1200)</t>
  </si>
  <si>
    <t>座</t>
  </si>
  <si>
    <t>916-12-2</t>
  </si>
  <si>
    <t>过路工作井(长1340x宽1120x深1500)</t>
  </si>
  <si>
    <t>916-12-3</t>
  </si>
  <si>
    <t>弱电井</t>
  </si>
  <si>
    <t>916-12-4</t>
  </si>
  <si>
    <t>0.4kV电力电缆井</t>
  </si>
  <si>
    <t>916-13</t>
  </si>
  <si>
    <t>支架</t>
  </si>
  <si>
    <t>916-13-1</t>
  </si>
  <si>
    <t>桥架、线槽支架</t>
  </si>
  <si>
    <t>916-14</t>
  </si>
  <si>
    <t>系统调试</t>
  </si>
  <si>
    <t>916-14-1</t>
  </si>
  <si>
    <t>送配电装置系统调试</t>
  </si>
  <si>
    <t>916-14-2</t>
  </si>
  <si>
    <t>双绞线缆测试</t>
  </si>
  <si>
    <t>点</t>
  </si>
  <si>
    <t>916-14-3</t>
  </si>
  <si>
    <t>接地装置调试</t>
  </si>
  <si>
    <t>916-14-5</t>
  </si>
  <si>
    <t>自动报警系统装置调试 500点以下</t>
  </si>
  <si>
    <t>916-14-6</t>
  </si>
  <si>
    <t>自动报警系统装置调试 128点以下</t>
  </si>
  <si>
    <t>916-14-7</t>
  </si>
  <si>
    <t>自动报警系统装置调试 64点以下</t>
  </si>
  <si>
    <t>916-15</t>
  </si>
  <si>
    <t>防雷接地</t>
  </si>
  <si>
    <t>916-15-17</t>
  </si>
  <si>
    <t>防雷接地装置（综合楼）</t>
  </si>
  <si>
    <t>916-15-18</t>
  </si>
  <si>
    <t>防雷接地装置（展厅）</t>
  </si>
  <si>
    <t>916-15-19</t>
  </si>
  <si>
    <t>防雷接地装置（综仪器仓库及应急人员值班室）</t>
  </si>
  <si>
    <t>916-15-20</t>
  </si>
  <si>
    <t>防雷接地装置（接样室与保安亭）</t>
  </si>
  <si>
    <t>916-15-21</t>
  </si>
  <si>
    <t>防雷接地装置（5#设备房）</t>
  </si>
  <si>
    <t>916-15-22</t>
  </si>
  <si>
    <t>接地圆钢 Φ12</t>
  </si>
  <si>
    <t>916-15-23</t>
  </si>
  <si>
    <t>防雷接地装置（北区服务楼）</t>
  </si>
  <si>
    <t>916-15-24</t>
  </si>
  <si>
    <t>防雷接地装置（南区服务楼）</t>
  </si>
  <si>
    <t>916-15-25</t>
  </si>
  <si>
    <t>防雷接地装置（宿舍楼）</t>
  </si>
  <si>
    <t>916-15-26</t>
  </si>
  <si>
    <t>防雷接地装置（交警营房）</t>
  </si>
  <si>
    <t>916-15-27</t>
  </si>
  <si>
    <t>防雷接地装置（北区修车库）</t>
  </si>
  <si>
    <t>916-15-28</t>
  </si>
  <si>
    <t>916-15-29</t>
  </si>
  <si>
    <t>防雷接地装置（配电房）</t>
  </si>
  <si>
    <t>916-15-30</t>
  </si>
  <si>
    <t>防雷接地装置（水电房）</t>
  </si>
  <si>
    <t>916-16</t>
  </si>
  <si>
    <t>风管、空调水管、阀门、风口</t>
  </si>
  <si>
    <t>916-16-1</t>
  </si>
  <si>
    <t>风管</t>
  </si>
  <si>
    <t>916-16-1-1</t>
  </si>
  <si>
    <t>镀锌钢板矩形风管 0.5mm</t>
  </si>
  <si>
    <t>916-16-1-2</t>
  </si>
  <si>
    <t>镀锌钢板矩形风管 0.6mm</t>
  </si>
  <si>
    <t>916-16-1-3</t>
  </si>
  <si>
    <t>镀锌钢板矩形风管 0.75mm</t>
  </si>
  <si>
    <t>916-16-1-4</t>
  </si>
  <si>
    <t>镀锌钢板矩形风管 1mm</t>
  </si>
  <si>
    <t>916-16-1-5</t>
  </si>
  <si>
    <t>916-16-1-6</t>
  </si>
  <si>
    <t>镀锌钢板矩形风管 1.2mm</t>
  </si>
  <si>
    <t>916-16-1-7</t>
  </si>
  <si>
    <t>不锈钢板矩形风管 0.5mm</t>
  </si>
  <si>
    <t>916-16-1-8</t>
  </si>
  <si>
    <t>不锈钢板矩形风管 0.75mm</t>
  </si>
  <si>
    <t>916-16-1-9</t>
  </si>
  <si>
    <t>不锈钢板通风管道 0.75mm</t>
  </si>
  <si>
    <t>916-16-1-11</t>
  </si>
  <si>
    <t>塑料圆形通风管道 φ110</t>
  </si>
  <si>
    <t>916-16-1-12</t>
  </si>
  <si>
    <t>塑料圆形通风管道 φ150</t>
  </si>
  <si>
    <t>916-16-1-13</t>
  </si>
  <si>
    <t>塑料圆形通风管道 φ400及以内</t>
  </si>
  <si>
    <t>916-16-2</t>
  </si>
  <si>
    <t>空调水管</t>
  </si>
  <si>
    <t>916-16-2-1</t>
  </si>
  <si>
    <t>无缝脱氧铜管 φ6.4mm</t>
  </si>
  <si>
    <t>916-16-2-2</t>
  </si>
  <si>
    <t>无缝脱氧铜管 φ9.5mm</t>
  </si>
  <si>
    <t>916-16-2-3</t>
  </si>
  <si>
    <t>无缝脱氧铜管 φ12.7mm</t>
  </si>
  <si>
    <t>916-16-2-4</t>
  </si>
  <si>
    <t>无缝脱氧铜管 φ15.9mm</t>
  </si>
  <si>
    <t>916-16-2-5</t>
  </si>
  <si>
    <t>无缝脱氧铜管 φ19.1mm</t>
  </si>
  <si>
    <t>916-16-2-6</t>
  </si>
  <si>
    <t>无缝脱氧铜管 φ22.2mm</t>
  </si>
  <si>
    <t>916-16-2-7</t>
  </si>
  <si>
    <t>无缝脱氧铜管 φ25.4mm</t>
  </si>
  <si>
    <t>916-16-2-8</t>
  </si>
  <si>
    <t>无缝脱氧铜管 φ28.6mm</t>
  </si>
  <si>
    <t>916-16-2-9</t>
  </si>
  <si>
    <t>无缝脱氧铜管 φ31.8mm</t>
  </si>
  <si>
    <t>916-16-2-10</t>
  </si>
  <si>
    <t>无缝脱氧铜管 φ38.1mm</t>
  </si>
  <si>
    <t>916-16-2-11</t>
  </si>
  <si>
    <t>冷凝管 DN25</t>
  </si>
  <si>
    <t>916-16-2-12</t>
  </si>
  <si>
    <t>冷凝管 DN32</t>
  </si>
  <si>
    <t>916-16-2-13</t>
  </si>
  <si>
    <t>不锈钢管 φ12</t>
  </si>
  <si>
    <t>916-16-3</t>
  </si>
  <si>
    <t>暖通阀门</t>
  </si>
  <si>
    <t>916-16-3-1</t>
  </si>
  <si>
    <t>280℃电动防火阀 800mm×320mm</t>
  </si>
  <si>
    <t>916-16-3-2</t>
  </si>
  <si>
    <t>280℃排烟防火阀 1250×400</t>
  </si>
  <si>
    <t>916-16-3-3</t>
  </si>
  <si>
    <t>280℃排烟防火阀 800×320</t>
  </si>
  <si>
    <t>916-16-3-4</t>
  </si>
  <si>
    <t>280℃排烟阀 1250mm×500mm</t>
  </si>
  <si>
    <t>916-16-3-5</t>
  </si>
  <si>
    <t>280℃排烟阀 1250mm×400mm</t>
  </si>
  <si>
    <t>916-16-3-6</t>
  </si>
  <si>
    <t>280℃排烟阀 800mm×320mm</t>
  </si>
  <si>
    <t>916-16-3-7</t>
  </si>
  <si>
    <t>70℃常开防火阀 630mm×200mm</t>
  </si>
  <si>
    <t>916-16-3-8</t>
  </si>
  <si>
    <t>70℃常开防火阀 630mm×250mm</t>
  </si>
  <si>
    <t>916-16-3-9</t>
  </si>
  <si>
    <t>70℃常开防火阀 500mm×200mm</t>
  </si>
  <si>
    <t>916-16-3-10</t>
  </si>
  <si>
    <t>70℃常开防火阀 800mm×400mm</t>
  </si>
  <si>
    <t>916-16-3-11</t>
  </si>
  <si>
    <t>70℃常开防火阀 800mm×200mm</t>
  </si>
  <si>
    <t>916-16-3-12</t>
  </si>
  <si>
    <t>70℃常开防火阀 400mm×500mm</t>
  </si>
  <si>
    <t>916-16-3-13</t>
  </si>
  <si>
    <t>70℃常开防火阀 400mm×200mm</t>
  </si>
  <si>
    <t>916-16-3-14</t>
  </si>
  <si>
    <t>70℃常开防火阀 φ110</t>
  </si>
  <si>
    <t>916-16-3-15</t>
  </si>
  <si>
    <t>风管止回阀 500mm×200mm</t>
  </si>
  <si>
    <t>916-16-3-16</t>
  </si>
  <si>
    <t>手动对开多叶调节阀 630mm×200mm</t>
  </si>
  <si>
    <t>916-16-3-17</t>
  </si>
  <si>
    <t>手动对开多叶调节阀 320mm×200mm</t>
  </si>
  <si>
    <t>916-16-3-18</t>
  </si>
  <si>
    <t>手动对开多叶调节阀 320mm×120mm</t>
  </si>
  <si>
    <t>916-16-3-19</t>
  </si>
  <si>
    <t>手动对开多叶调节阀 250mm×120mm</t>
  </si>
  <si>
    <t>916-16-3-20</t>
  </si>
  <si>
    <t>手动对开多叶调节阀 200mm×200mm</t>
  </si>
  <si>
    <t>916-16-3-21</t>
  </si>
  <si>
    <t>手动对开多叶调节阀 200mm×160mm</t>
  </si>
  <si>
    <t>916-16-3-22</t>
  </si>
  <si>
    <t>手动对开多叶调节阀 200mm×120mm</t>
  </si>
  <si>
    <t>916-16-3-23</t>
  </si>
  <si>
    <t>手动对开多叶调节阀 160mm×120mm</t>
  </si>
  <si>
    <t>916-16-3-24</t>
  </si>
  <si>
    <t>手动对开多叶调节阀 400mm×200mm</t>
  </si>
  <si>
    <t>916-16-3-25</t>
  </si>
  <si>
    <t>手柄式风管钢制蝶阀 160mm×120mm</t>
  </si>
  <si>
    <t>916-16-3-26</t>
  </si>
  <si>
    <t>手柄式风管钢制蝶阀 200mm×120mm</t>
  </si>
  <si>
    <t>916-16-3-27</t>
  </si>
  <si>
    <t>手柄式风管钢制蝶阀 250mm×120mm</t>
  </si>
  <si>
    <t>916-16-3-28</t>
  </si>
  <si>
    <t>手柄式风管钢制蝶阀 320mm×120mm</t>
  </si>
  <si>
    <t>916-16-3-29</t>
  </si>
  <si>
    <t>手柄式风管钢制蝶阀 400mm×120mm</t>
  </si>
  <si>
    <t>916-16-3-30</t>
  </si>
  <si>
    <t>手柄式风管钢制蝶阀 400mm×160mm</t>
  </si>
  <si>
    <t>916-16-3-31</t>
  </si>
  <si>
    <t>手柄式风管钢制蝶阀 400mm×200mm</t>
  </si>
  <si>
    <t>916-16-3-32</t>
  </si>
  <si>
    <t>手柄式风管钢制蝶阀 400mm×250mm</t>
  </si>
  <si>
    <t>916-16-3-33</t>
  </si>
  <si>
    <t>定风量控制阀 Φ400</t>
  </si>
  <si>
    <t>916-16-3-34</t>
  </si>
  <si>
    <t>常开70℃防火调节阀 630mm×200mm</t>
  </si>
  <si>
    <t>916-16-3-36</t>
  </si>
  <si>
    <t>70℃电动防火阀 400mm×400mm</t>
  </si>
  <si>
    <t>916-16-3-37</t>
  </si>
  <si>
    <t>70℃电动防火阀 400mm×200mm</t>
  </si>
  <si>
    <t>916-16-3-38</t>
  </si>
  <si>
    <t>280℃排烟阀 φ800mm</t>
  </si>
  <si>
    <t>916-16-3-39</t>
  </si>
  <si>
    <t>150℃排油烟防火阀 800mm×600mm</t>
  </si>
  <si>
    <t>916-16-3-40</t>
  </si>
  <si>
    <t>止回阀 630mm×400mm</t>
  </si>
  <si>
    <t>916-16-3-41</t>
  </si>
  <si>
    <t>常开150℃全自动防火调节阀 630mm×400mm</t>
  </si>
  <si>
    <t>916-16-3-42</t>
  </si>
  <si>
    <t>常开150℃全自动防火调节阀 500mm×250mm</t>
  </si>
  <si>
    <t>916-16-3-43</t>
  </si>
  <si>
    <t>常开150℃全自动防火调节阀 400mm×250mm</t>
  </si>
  <si>
    <t>916-16-3-44</t>
  </si>
  <si>
    <t>常开150℃全自动防火调节阀 500mm×400mm</t>
  </si>
  <si>
    <t>916-16-3-45</t>
  </si>
  <si>
    <t>风管止回阀400mm×250mm</t>
  </si>
  <si>
    <t>916-16-3-46</t>
  </si>
  <si>
    <t>风管止回阀500mm×400mm</t>
  </si>
  <si>
    <t>916-16-3-47</t>
  </si>
  <si>
    <t>常开70℃全自动防火调节阀 200mm×160mm</t>
  </si>
  <si>
    <t>916-16-3-48</t>
  </si>
  <si>
    <t>常开70℃全自动防火调节阀 250mm×250mm</t>
  </si>
  <si>
    <t>916-16-3-49</t>
  </si>
  <si>
    <t>常开70℃全自动防火调节阀 400mm×500mm</t>
  </si>
  <si>
    <t>916-16-3-50</t>
  </si>
  <si>
    <t>常开70℃全自动防火调节阀 500mm×400mm</t>
  </si>
  <si>
    <t>916-16-3-51</t>
  </si>
  <si>
    <t>常开70℃全自动防火调节阀 600mm×400mm</t>
  </si>
  <si>
    <t>916-16-3-52</t>
  </si>
  <si>
    <t>常开70℃全自动防火调节阀 800mm×500mm</t>
  </si>
  <si>
    <t>916-16-5</t>
  </si>
  <si>
    <t>百叶风口、散流器</t>
  </si>
  <si>
    <t>916-16-5-1</t>
  </si>
  <si>
    <t>防雨百叶风口 1500mmx300mm 带防虫网</t>
  </si>
  <si>
    <t>916-16-5-2</t>
  </si>
  <si>
    <t>防雨百叶风口 800mmx630mm 带防虫网</t>
  </si>
  <si>
    <t>916-16-5-3</t>
  </si>
  <si>
    <t>防雨百叶风口 630mmx400mm 带防虫网</t>
  </si>
  <si>
    <t>916-16-5-4</t>
  </si>
  <si>
    <t>防雨百叶风口 500mmx200mm 带防虫网</t>
  </si>
  <si>
    <t>916-16-5-5</t>
  </si>
  <si>
    <t>防雨百叶风口 320mmx320mm 带防虫网</t>
  </si>
  <si>
    <t>916-16-5-6</t>
  </si>
  <si>
    <t>防雨百叶风口 160mmx160mm 带防虫网</t>
  </si>
  <si>
    <t>916-16-5-7</t>
  </si>
  <si>
    <t>单层防雨百叶风口 200mmx200mm 带防虫网</t>
  </si>
  <si>
    <t>916-16-5-8</t>
  </si>
  <si>
    <t>单层防雨百叶风口 300mmx300mm 带防虫网</t>
  </si>
  <si>
    <t>916-16-5-9</t>
  </si>
  <si>
    <t>单层防雨百叶风口 320mmx300mm 带防虫网</t>
  </si>
  <si>
    <t>916-16-5-10</t>
  </si>
  <si>
    <t>单层防雨百叶风口 400mmx500mm 带防虫网</t>
  </si>
  <si>
    <t>916-16-5-11</t>
  </si>
  <si>
    <t>单层防雨百叶风口 400mmx400mm 带防虫网</t>
  </si>
  <si>
    <t>916-16-5-12</t>
  </si>
  <si>
    <t>单层防雨百叶风口 630mmx400mm 带防虫网</t>
  </si>
  <si>
    <t>916-16-5-13</t>
  </si>
  <si>
    <t>单层防雨百叶风口 800mmx800mm 带防虫网</t>
  </si>
  <si>
    <t>916-16-5-14</t>
  </si>
  <si>
    <t>单层百叶风口 150mmx50mm</t>
  </si>
  <si>
    <t>916-16-5-15</t>
  </si>
  <si>
    <t>单层百叶风口 200mmx200mm</t>
  </si>
  <si>
    <t>916-16-5-16</t>
  </si>
  <si>
    <t>单层百叶风口 250mmx250mm</t>
  </si>
  <si>
    <t>916-16-5-17</t>
  </si>
  <si>
    <t>单层百叶风口 300mmx300mm</t>
  </si>
  <si>
    <t>916-16-5-18</t>
  </si>
  <si>
    <t>单层百叶风口 400mmx400mm</t>
  </si>
  <si>
    <t>916-16-5-19</t>
  </si>
  <si>
    <t>单层百叶风口 600mmx600mm</t>
  </si>
  <si>
    <t>916-16-5-20</t>
  </si>
  <si>
    <t>单层百叶风口 500mmx500mm</t>
  </si>
  <si>
    <t>916-16-5-21</t>
  </si>
  <si>
    <t>单层百叶风口 800mmx300mm</t>
  </si>
  <si>
    <t>916-16-5-22</t>
  </si>
  <si>
    <t>单层百叶风口 800mmx400mm</t>
  </si>
  <si>
    <t>916-16-5-23</t>
  </si>
  <si>
    <t>单层百叶风口 800mmx200mm</t>
  </si>
  <si>
    <t>916-16-5-24</t>
  </si>
  <si>
    <t>单层百叶风口 1000mmx250mm</t>
  </si>
  <si>
    <t>916-16-5-25</t>
  </si>
  <si>
    <t>双层百叶风口 250mmx150mm</t>
  </si>
  <si>
    <t>916-16-5-26</t>
  </si>
  <si>
    <t>双层百叶风口 250mmx50mm</t>
  </si>
  <si>
    <t>916-16-5-27</t>
  </si>
  <si>
    <t>双层百叶风口 300mmx300mm</t>
  </si>
  <si>
    <t>916-16-5-28</t>
  </si>
  <si>
    <t>双层百叶风口 400mmx400mm</t>
  </si>
  <si>
    <t>916-16-5-29</t>
  </si>
  <si>
    <t>双层百叶风口 500mmx500mm</t>
  </si>
  <si>
    <t>916-16-5-30</t>
  </si>
  <si>
    <t>双层百叶风口 800mmx150mm</t>
  </si>
  <si>
    <t>916-16-5-31</t>
  </si>
  <si>
    <t>双层百叶风口 800mmx200mm</t>
  </si>
  <si>
    <t>916-16-5-32</t>
  </si>
  <si>
    <t>不锈钢单层百叶风口（带调节阀） 300mmx300mm</t>
  </si>
  <si>
    <t>916-16-5-33</t>
  </si>
  <si>
    <t>不锈钢防风弯头风口 200</t>
  </si>
  <si>
    <t>916-16-5-34</t>
  </si>
  <si>
    <t>单层防雨百叶风口 800mmx250mm</t>
  </si>
  <si>
    <t>916-16-5-35</t>
  </si>
  <si>
    <t>单层防雨百叶风口 500mmx400mm</t>
  </si>
  <si>
    <t>916-16-5-36</t>
  </si>
  <si>
    <t>单层百叶风口（带防虫网）φ150</t>
  </si>
  <si>
    <t>916-16-5-37</t>
  </si>
  <si>
    <t>单层防雨百叶风口 320mmx200mm 带防虫网</t>
  </si>
  <si>
    <t>916-16-5-38</t>
  </si>
  <si>
    <t>单层百叶风口 500mmx300mm</t>
  </si>
  <si>
    <t>916-16-5-39</t>
  </si>
  <si>
    <t>防雨百叶风口 400mmx400mm 带不锈钢丝防虫网</t>
  </si>
  <si>
    <t>916-16-5-40</t>
  </si>
  <si>
    <t>防雨百叶风口 500mmx400mm 带不锈钢丝防虫网</t>
  </si>
  <si>
    <t>916-16-5-41</t>
  </si>
  <si>
    <t>防雨百叶风口 750mmx750mm 带不锈钢丝防虫网</t>
  </si>
  <si>
    <t>916-16-5-42</t>
  </si>
  <si>
    <t>防雨百叶风口 3000mmx500mm 带不锈钢丝防虫网</t>
  </si>
  <si>
    <t>916-16-5-43</t>
  </si>
  <si>
    <t>防雨百叶风口 500mmx200mm 带不锈钢丝防虫网</t>
  </si>
  <si>
    <t>916-16-5-44</t>
  </si>
  <si>
    <t>单层百叶风口 700mmx200mm</t>
  </si>
  <si>
    <t>916-16-5-45</t>
  </si>
  <si>
    <t>防雨百叶风口 200mmx320mm 带不锈钢丝防虫网</t>
  </si>
  <si>
    <t>916-16-5-46</t>
  </si>
  <si>
    <t>防雨百叶风口 600mmx600mm 带不锈钢丝防虫网</t>
  </si>
  <si>
    <t>916-16-5-47</t>
  </si>
  <si>
    <t>单层百叶风口 300mmx200mm</t>
  </si>
  <si>
    <t>916-16-5-48</t>
  </si>
  <si>
    <t>单层百叶风口 400mmx200mm</t>
  </si>
  <si>
    <t>916-16-5-49</t>
  </si>
  <si>
    <t>防雨百叶风口 250mmx250mm 带不锈钢丝防虫网</t>
  </si>
  <si>
    <t>916-16-5-50</t>
  </si>
  <si>
    <t>916-16-5-51</t>
  </si>
  <si>
    <t>防雨百叶风口 600mmx400mm 带不锈钢丝防虫网</t>
  </si>
  <si>
    <t>916-16-5-52</t>
  </si>
  <si>
    <t>防雨百叶风口 800mmx500mm 带不锈钢丝防虫网</t>
  </si>
  <si>
    <t>916-16-5-53</t>
  </si>
  <si>
    <t>单层百叶风口 200mmx160mm</t>
  </si>
  <si>
    <t>916-16-5-54</t>
  </si>
  <si>
    <t>916-16-5-55</t>
  </si>
  <si>
    <t>916-16-5-56</t>
  </si>
  <si>
    <t>单层百叶风口 500mmx200mm</t>
  </si>
  <si>
    <t>916-16-5-61</t>
  </si>
  <si>
    <t>防雨百叶风口 500mmx500mm 带不锈钢丝防虫网</t>
  </si>
  <si>
    <t>916-16-5-62</t>
  </si>
  <si>
    <t>防雨百叶风口 2400mmx400mm 带不锈钢丝防虫网</t>
  </si>
  <si>
    <t>916-16-5-64</t>
  </si>
  <si>
    <t>防雨百叶风口 3800mmx400mm 带不锈钢丝防虫网</t>
  </si>
  <si>
    <t>916-16-5-65</t>
  </si>
  <si>
    <t>单层百叶风口 1200mmx500mm</t>
  </si>
  <si>
    <t>916-16-6</t>
  </si>
  <si>
    <t>消声器</t>
  </si>
  <si>
    <t>916-16-6-1</t>
  </si>
  <si>
    <t>管道式消声器 630mmx200mm</t>
  </si>
  <si>
    <t>916-16-6-2</t>
  </si>
  <si>
    <t>孔板消声器 630mmx200mm</t>
  </si>
  <si>
    <t>916-16-7</t>
  </si>
  <si>
    <t>挡烟垂壁</t>
  </si>
  <si>
    <t>916-16-7-1</t>
  </si>
  <si>
    <t>防火玻璃固定挡烟垂壁</t>
  </si>
  <si>
    <t>916-16-8</t>
  </si>
  <si>
    <t>雾化喷头</t>
  </si>
  <si>
    <t>916-16-8-1</t>
  </si>
  <si>
    <t>雾化喷头 φ12</t>
  </si>
  <si>
    <t>916-16-9</t>
  </si>
  <si>
    <t>空调水套管</t>
  </si>
  <si>
    <t>916-16-9-1</t>
  </si>
  <si>
    <t>空调水刚性防水套管 DN150</t>
  </si>
  <si>
    <t>916-16-9-2</t>
  </si>
  <si>
    <t>空调水刚性防水套管 DN80</t>
  </si>
  <si>
    <t>916-16-10</t>
  </si>
  <si>
    <t>手动开启装置</t>
  </si>
  <si>
    <t>916-16-10-1</t>
  </si>
  <si>
    <t>916-17</t>
  </si>
  <si>
    <t>充电桩、柴油发电机</t>
  </si>
  <si>
    <t>916-17-1</t>
  </si>
  <si>
    <t>直流充电桩(60kW直流快充式）</t>
  </si>
  <si>
    <t>916-17-2</t>
  </si>
  <si>
    <t>交流充电桩(7kW直流快充式）</t>
  </si>
  <si>
    <t>916-17-3</t>
  </si>
  <si>
    <t>充电桩 2x80kW</t>
  </si>
  <si>
    <t>916-17-4</t>
  </si>
  <si>
    <t>柴油发电机组 200KW</t>
  </si>
  <si>
    <t>916-17-5</t>
  </si>
  <si>
    <t>柴油发电机组 400KW</t>
  </si>
  <si>
    <t>916-18</t>
  </si>
  <si>
    <t>人行道闸门</t>
  </si>
  <si>
    <t>916-18-1</t>
  </si>
  <si>
    <t>人行道闸门（含门禁系统）</t>
  </si>
  <si>
    <t>917</t>
  </si>
  <si>
    <t>给排水工程</t>
  </si>
  <si>
    <t>917-1</t>
  </si>
  <si>
    <t>给水管道</t>
  </si>
  <si>
    <t>917-1-1</t>
  </si>
  <si>
    <t>室内镀锌钢管给水管</t>
  </si>
  <si>
    <t>917-1-1-1</t>
  </si>
  <si>
    <t>热浸锌镀锌钢管 DN15</t>
  </si>
  <si>
    <t>917-1-1-2</t>
  </si>
  <si>
    <t>热浸锌镀锌钢管 DN25</t>
  </si>
  <si>
    <t>917-1-1-3</t>
  </si>
  <si>
    <t>热浸锌镀锌钢管 DN32</t>
  </si>
  <si>
    <t>917-1-1-4</t>
  </si>
  <si>
    <t>热浸锌镀锌钢管 DN40</t>
  </si>
  <si>
    <t>917-1-1-5</t>
  </si>
  <si>
    <t>热浸锌镀锌钢管 DN50</t>
  </si>
  <si>
    <t>917-1-1-6</t>
  </si>
  <si>
    <t>热浸锌镀锌钢管 DN65</t>
  </si>
  <si>
    <t>917-1-1-7</t>
  </si>
  <si>
    <t>热浸锌镀锌钢管 DN80</t>
  </si>
  <si>
    <t>917-1-1-8</t>
  </si>
  <si>
    <t>热浸锌镀锌钢管 DN100</t>
  </si>
  <si>
    <t>917-1-1-9</t>
  </si>
  <si>
    <t>热浸锌镀锌钢管 DN125</t>
  </si>
  <si>
    <t>917-1-1-10</t>
  </si>
  <si>
    <t>热浸锌镀锌钢管 DN150</t>
  </si>
  <si>
    <t>917-1-1-11</t>
  </si>
  <si>
    <t>热浸锌镀锌钢管 DN200</t>
  </si>
  <si>
    <t>917-1-1-12</t>
  </si>
  <si>
    <t>热浸锌镀锌钢管 DN300</t>
  </si>
  <si>
    <t>917-1-1-13</t>
  </si>
  <si>
    <t>热镀锌钢管DN65(消防栓）</t>
  </si>
  <si>
    <t>917-1-1-14</t>
  </si>
  <si>
    <t>热镀锌钢管DN100(消防栓）</t>
  </si>
  <si>
    <t>917-1-1-15</t>
  </si>
  <si>
    <t>热浸锌镀锌钢管 DN250</t>
  </si>
  <si>
    <t>917-1-2</t>
  </si>
  <si>
    <t>室内PPR给水管</t>
  </si>
  <si>
    <t>917-1-2-1</t>
  </si>
  <si>
    <t>PP-R给水管DN15</t>
  </si>
  <si>
    <t>917-1-2-2</t>
  </si>
  <si>
    <t>PP-R给水管DN20</t>
  </si>
  <si>
    <t>917-1-2-3</t>
  </si>
  <si>
    <t>PP-R给水管DN25</t>
  </si>
  <si>
    <t>917-1-2-4</t>
  </si>
  <si>
    <t>PP-R给水管DN32</t>
  </si>
  <si>
    <t>917-1-2-5</t>
  </si>
  <si>
    <t>PP-R给水管DN40</t>
  </si>
  <si>
    <t>917-1-2-6</t>
  </si>
  <si>
    <t>PP-R给水管DN50</t>
  </si>
  <si>
    <t>917-1-2-7</t>
  </si>
  <si>
    <t>PP-R给水管DN65</t>
  </si>
  <si>
    <t>917-1-2-9</t>
  </si>
  <si>
    <t>PP-R聚丙烯冷水管 DN15</t>
  </si>
  <si>
    <t>917-1-2-10</t>
  </si>
  <si>
    <t>PP-R聚丙烯冷水管 DN20</t>
  </si>
  <si>
    <t>917-1-2-11</t>
  </si>
  <si>
    <t>PP-R聚丙烯冷水管 DN25</t>
  </si>
  <si>
    <t>917-1-2-12</t>
  </si>
  <si>
    <t>PP-R聚丙烯冷水管 DN32</t>
  </si>
  <si>
    <t>917-1-2-13</t>
  </si>
  <si>
    <t>PP-R聚丙烯冷水管 DN40</t>
  </si>
  <si>
    <t>917-1-2-14</t>
  </si>
  <si>
    <t>PP-R聚丙烯冷水管 DN50</t>
  </si>
  <si>
    <t>917-1-2-15</t>
  </si>
  <si>
    <t>PP-R聚丙烯冷水管 DN80</t>
  </si>
  <si>
    <t>917-1-5</t>
  </si>
  <si>
    <t>室内钢塑复合管</t>
  </si>
  <si>
    <t>917-1-5-1</t>
  </si>
  <si>
    <t>钢塑复合管 DN15</t>
  </si>
  <si>
    <t>917-1-5-2</t>
  </si>
  <si>
    <t>钢塑复合管 DN20</t>
  </si>
  <si>
    <t>917-1-5-3</t>
  </si>
  <si>
    <t>钢塑复合管 DN25</t>
  </si>
  <si>
    <t>917-1-5-4</t>
  </si>
  <si>
    <t>钢塑复合管 DN32</t>
  </si>
  <si>
    <t>917-1-5-5</t>
  </si>
  <si>
    <t>钢塑复合管 DN40</t>
  </si>
  <si>
    <t>917-1-5-6</t>
  </si>
  <si>
    <t>钢塑复合管 DN50</t>
  </si>
  <si>
    <t>917-1-5-7</t>
  </si>
  <si>
    <t>钢塑复合管 DN65</t>
  </si>
  <si>
    <t>917-1-5-8</t>
  </si>
  <si>
    <t>钢塑复合管 DN80</t>
  </si>
  <si>
    <t>917-1-5-9</t>
  </si>
  <si>
    <t>钢塑复合管 DN100</t>
  </si>
  <si>
    <t>917-1-5-10</t>
  </si>
  <si>
    <t>钢塑复合管 DN150</t>
  </si>
  <si>
    <t>917-1-5-11</t>
  </si>
  <si>
    <t>钢塑复合管 DN200</t>
  </si>
  <si>
    <t>917-1-7</t>
  </si>
  <si>
    <t>室外钢丝网架复合管(给水)</t>
  </si>
  <si>
    <t>917-1-7-1</t>
  </si>
  <si>
    <t>钢丝网骨架塑料复合给水管 DN25</t>
  </si>
  <si>
    <t>917-1-7-2</t>
  </si>
  <si>
    <t>钢丝网骨架塑料复合给水管 DN40</t>
  </si>
  <si>
    <t>917-1-7-3</t>
  </si>
  <si>
    <t>钢丝网骨架塑料复合给水管 DN50</t>
  </si>
  <si>
    <t>917-1-7-4</t>
  </si>
  <si>
    <t>钢丝网骨架塑料复合给水管 DN80</t>
  </si>
  <si>
    <t>917-1-7-5</t>
  </si>
  <si>
    <t>钢丝网骨架塑料复合给水管 DN100</t>
  </si>
  <si>
    <t>917-1-7-6</t>
  </si>
  <si>
    <t>钢丝网骨架塑料复合给水管 DN150</t>
  </si>
  <si>
    <t>917-1-9</t>
  </si>
  <si>
    <t>热浸镀锌钢管(消防给水)</t>
  </si>
  <si>
    <t>917-1-9-1</t>
  </si>
  <si>
    <t>热浸镀锌钢管 DN100</t>
  </si>
  <si>
    <t>917-1-9-2</t>
  </si>
  <si>
    <t>热浸镀锌钢管 DN150</t>
  </si>
  <si>
    <t>917-1-10</t>
  </si>
  <si>
    <t>室外PE给水管（含挖填运方）</t>
  </si>
  <si>
    <t>917-1-10-1</t>
  </si>
  <si>
    <t>室外PE给水管 DN20</t>
  </si>
  <si>
    <t>917-1-10-2</t>
  </si>
  <si>
    <t>室外PE给水管 DN32</t>
  </si>
  <si>
    <t>917-1-10-3</t>
  </si>
  <si>
    <t>室外PE给水管 DN40</t>
  </si>
  <si>
    <t>917-1-10-4</t>
  </si>
  <si>
    <t>室外PE给水管 DN50</t>
  </si>
  <si>
    <t>917-1-10-5</t>
  </si>
  <si>
    <t>室外PE给水管 DN65</t>
  </si>
  <si>
    <t>917-1-10-6</t>
  </si>
  <si>
    <t>室外PE给水管 DN80</t>
  </si>
  <si>
    <t>917-1-10-7</t>
  </si>
  <si>
    <t>室外PE给水管 DN100</t>
  </si>
  <si>
    <t>917-1-10-8</t>
  </si>
  <si>
    <t>室外PE给水管 DN150</t>
  </si>
  <si>
    <t>917-1-15</t>
  </si>
  <si>
    <t>室外钢丝网架复合管(消防给水)</t>
  </si>
  <si>
    <t>917-1-15-1</t>
  </si>
  <si>
    <t>917-1-15-2</t>
  </si>
  <si>
    <t>钢丝网骨架塑料复合给水管 DN200</t>
  </si>
  <si>
    <t>917-1-17</t>
  </si>
  <si>
    <t>景观给水</t>
  </si>
  <si>
    <t>917-1-17-1</t>
  </si>
  <si>
    <t>PE给水管 DN25</t>
  </si>
  <si>
    <t>917-1-17-2</t>
  </si>
  <si>
    <t>PE给水管 DN32</t>
  </si>
  <si>
    <t>917-1-17-3</t>
  </si>
  <si>
    <t>PE给水管 DN40</t>
  </si>
  <si>
    <t>917-1-17-4</t>
  </si>
  <si>
    <t>PE给水管 DN50</t>
  </si>
  <si>
    <t>917-2</t>
  </si>
  <si>
    <t>排水管道</t>
  </si>
  <si>
    <t>917-2-1</t>
  </si>
  <si>
    <t>室内PVC污水管</t>
  </si>
  <si>
    <t>917-2-1-1</t>
  </si>
  <si>
    <t>UPVC排水管 DN50</t>
  </si>
  <si>
    <t>917-2-1-2</t>
  </si>
  <si>
    <t>UPVC排水管 DN75</t>
  </si>
  <si>
    <t>917-2-1-4</t>
  </si>
  <si>
    <t>UPVC排水管 DN100</t>
  </si>
  <si>
    <t>917-2-1-5</t>
  </si>
  <si>
    <t>UPVC排水管 DN150</t>
  </si>
  <si>
    <t>917-2-2</t>
  </si>
  <si>
    <t>室内PVC雨水管</t>
  </si>
  <si>
    <t>917-2-2-1</t>
  </si>
  <si>
    <t>UPVC雨水管 DN75</t>
  </si>
  <si>
    <t>917-2-2-3</t>
  </si>
  <si>
    <t>UPVC雨水管 DN80</t>
  </si>
  <si>
    <t>917-2-2-4</t>
  </si>
  <si>
    <t>UPVC雨水管 DN100</t>
  </si>
  <si>
    <t>917-2-2-5</t>
  </si>
  <si>
    <t>UPVC雨水管 DN150</t>
  </si>
  <si>
    <t>917-2-3</t>
  </si>
  <si>
    <t>室外UPVC排水管</t>
  </si>
  <si>
    <t>917-2-3-1</t>
  </si>
  <si>
    <t>917-2-4</t>
  </si>
  <si>
    <t>室外钢筋混凝土雨水管</t>
  </si>
  <si>
    <t>917-2-4-4</t>
  </si>
  <si>
    <t>钢筋混凝土雨水管 DN600</t>
  </si>
  <si>
    <t>917-2-4-5</t>
  </si>
  <si>
    <t>钢筋混凝土雨水管 DN700</t>
  </si>
  <si>
    <t>917-2-4-6</t>
  </si>
  <si>
    <t>钢筋混凝土雨水管 DN800</t>
  </si>
  <si>
    <t>917-2-4-7</t>
  </si>
  <si>
    <t>钢筋混凝土雨水管 DN1200</t>
  </si>
  <si>
    <t>917-2-4-8</t>
  </si>
  <si>
    <t>II级钢筋混凝土管 DN1000</t>
  </si>
  <si>
    <t>917-2-5</t>
  </si>
  <si>
    <t>室外HDPE双壁波纹管</t>
  </si>
  <si>
    <t>917-2-5-1</t>
  </si>
  <si>
    <t>硬聚氯乙烯双壁波纹管雨水管 DN200</t>
  </si>
  <si>
    <t>917-2-5-2</t>
  </si>
  <si>
    <t>硬聚氯乙烯双壁波纹管雨水管 DN300</t>
  </si>
  <si>
    <t>917-2-5-3</t>
  </si>
  <si>
    <t>硬聚氯乙烯双壁波纹管雨水管 DN400</t>
  </si>
  <si>
    <t>917-2-5-4</t>
  </si>
  <si>
    <t>硬聚氯乙烯双壁波纹管雨水管 DN500</t>
  </si>
  <si>
    <t>917-2-7</t>
  </si>
  <si>
    <t>室外HDPE双壁波纹管（污水）</t>
  </si>
  <si>
    <t>917-2-7-1</t>
  </si>
  <si>
    <t>硬聚氯乙烯双壁波纹管污水管 DN200</t>
  </si>
  <si>
    <t>917-2-7-2</t>
  </si>
  <si>
    <t>硬聚氯乙烯双壁波纹管污水管 DN300</t>
  </si>
  <si>
    <t>917-3</t>
  </si>
  <si>
    <t>阀门</t>
  </si>
  <si>
    <t>917-3-1</t>
  </si>
  <si>
    <t>截止阀</t>
  </si>
  <si>
    <t>917-3-1-1</t>
  </si>
  <si>
    <t>截止阀 DN15</t>
  </si>
  <si>
    <t>917-3-1-2</t>
  </si>
  <si>
    <t>截止阀 DN20</t>
  </si>
  <si>
    <t>917-3-1-3</t>
  </si>
  <si>
    <t>截止阀 DN25</t>
  </si>
  <si>
    <t>917-3-1-4</t>
  </si>
  <si>
    <t>截止阀 DN32</t>
  </si>
  <si>
    <t>917-3-1-5</t>
  </si>
  <si>
    <t>截止阀 DN40</t>
  </si>
  <si>
    <t>917-3-1-6</t>
  </si>
  <si>
    <t>截止阀 DN50</t>
  </si>
  <si>
    <t>917-3-1-7</t>
  </si>
  <si>
    <t>截止阀 DN80</t>
  </si>
  <si>
    <t>917-3-2</t>
  </si>
  <si>
    <t>闸阀</t>
  </si>
  <si>
    <t>917-3-2-6</t>
  </si>
  <si>
    <t>闸阀 DN50</t>
  </si>
  <si>
    <t>917-3-2-7</t>
  </si>
  <si>
    <t>闸阀 DN65</t>
  </si>
  <si>
    <t>917-3-2-8</t>
  </si>
  <si>
    <t>闸阀 DN80</t>
  </si>
  <si>
    <t>917-3-2-9</t>
  </si>
  <si>
    <t>闸阀 DN100</t>
  </si>
  <si>
    <t>917-3-2-10</t>
  </si>
  <si>
    <t>闸阀 DN150</t>
  </si>
  <si>
    <t>917-3-2-11</t>
  </si>
  <si>
    <t>闸阀 DN200</t>
  </si>
  <si>
    <t>917-3-2-12</t>
  </si>
  <si>
    <t>闸阀 DN300</t>
  </si>
  <si>
    <t>917-3-2-13</t>
  </si>
  <si>
    <t>闸阀 DN250</t>
  </si>
  <si>
    <t>917-3-3</t>
  </si>
  <si>
    <t>自动排气阀</t>
  </si>
  <si>
    <t>917-3-3-1</t>
  </si>
  <si>
    <t>自动排气阀 DN15</t>
  </si>
  <si>
    <t>917-3-3-2</t>
  </si>
  <si>
    <t>自动排气阀 DN20</t>
  </si>
  <si>
    <t>917-3-3-3</t>
  </si>
  <si>
    <t>自动排气阀 DN25</t>
  </si>
  <si>
    <t>917-3-3-9</t>
  </si>
  <si>
    <t>自动排气阀 DN100</t>
  </si>
  <si>
    <t>917-3-3-10</t>
  </si>
  <si>
    <t>自动排气阀 DN150</t>
  </si>
  <si>
    <t>917-3-4</t>
  </si>
  <si>
    <t>止回阀</t>
  </si>
  <si>
    <t>917-3-4-2</t>
  </si>
  <si>
    <t>止回阀 DN20</t>
  </si>
  <si>
    <t>917-3-4-6</t>
  </si>
  <si>
    <t>止回阀 DN50</t>
  </si>
  <si>
    <t>917-3-4-7</t>
  </si>
  <si>
    <t>止回阀 DN65</t>
  </si>
  <si>
    <t>917-3-4-8</t>
  </si>
  <si>
    <t>止回阀 DN80</t>
  </si>
  <si>
    <t>917-3-4-9</t>
  </si>
  <si>
    <t>止回阀 DN100</t>
  </si>
  <si>
    <t>917-3-4-10</t>
  </si>
  <si>
    <t>倒流止回阀 DN150</t>
  </si>
  <si>
    <t>917-3-4-11</t>
  </si>
  <si>
    <t>倒流止回阀 DN80</t>
  </si>
  <si>
    <t>917-3-4-12</t>
  </si>
  <si>
    <t>倒流止回阀 DN100</t>
  </si>
  <si>
    <t>917-3-6</t>
  </si>
  <si>
    <t>消声止回阀</t>
  </si>
  <si>
    <t>917-3-6-1</t>
  </si>
  <si>
    <t>消声止回阀 DN50</t>
  </si>
  <si>
    <t>917-3-6-2</t>
  </si>
  <si>
    <t>消声止回阀 DN150</t>
  </si>
  <si>
    <t>917-3-6-3</t>
  </si>
  <si>
    <t>消声止回阀 DN200</t>
  </si>
  <si>
    <t>917-3-9</t>
  </si>
  <si>
    <t>安全泄压阀</t>
  </si>
  <si>
    <t>917-3-9-1</t>
  </si>
  <si>
    <t>超压泄压阀 DN100</t>
  </si>
  <si>
    <t>917-3-10</t>
  </si>
  <si>
    <t>浮球阀</t>
  </si>
  <si>
    <t>917-3-10-1</t>
  </si>
  <si>
    <t>浮球阀 DN15</t>
  </si>
  <si>
    <t>917-3-11</t>
  </si>
  <si>
    <t>减压阀组</t>
  </si>
  <si>
    <t>917-3-11-1</t>
  </si>
  <si>
    <t>可调式减压阀组 DN32</t>
  </si>
  <si>
    <t>917-3-11-2</t>
  </si>
  <si>
    <t>可调式减压阀 DN50</t>
  </si>
  <si>
    <t>917-3-11-3</t>
  </si>
  <si>
    <t>可调式减压阀 DN65</t>
  </si>
  <si>
    <t>917-3-11-4</t>
  </si>
  <si>
    <t>可调式减压阀组 DN40</t>
  </si>
  <si>
    <t>组</t>
  </si>
  <si>
    <t>917-3-11-5</t>
  </si>
  <si>
    <t>可调式减压阀组 DN25</t>
  </si>
  <si>
    <t>917-3-12</t>
  </si>
  <si>
    <t>信号阀</t>
  </si>
  <si>
    <t>917-3-12-1</t>
  </si>
  <si>
    <t>信号阀 DN150</t>
  </si>
  <si>
    <t>917-3-13</t>
  </si>
  <si>
    <t>控制阀</t>
  </si>
  <si>
    <t>917-3-13-1</t>
  </si>
  <si>
    <t>液压水位控制阀 DN15</t>
  </si>
  <si>
    <t>917-3-13-2</t>
  </si>
  <si>
    <t>液压水位控制阀 DN32</t>
  </si>
  <si>
    <t>917-3-13-3</t>
  </si>
  <si>
    <t>液压水位控制阀 DN100</t>
  </si>
  <si>
    <t>917-3-13-4</t>
  </si>
  <si>
    <t>液压水位控制阀 DN50</t>
  </si>
  <si>
    <t>917-3-14</t>
  </si>
  <si>
    <t>电动阀</t>
  </si>
  <si>
    <t>917-3-14-1</t>
  </si>
  <si>
    <t>电动阀 DN32</t>
  </si>
  <si>
    <t>917-3-14-2</t>
  </si>
  <si>
    <t>电动阀 DN80</t>
  </si>
  <si>
    <t>917-3-14-3</t>
  </si>
  <si>
    <t>电磁阀 DN100</t>
  </si>
  <si>
    <t>917-3-14-4</t>
  </si>
  <si>
    <t>电磁阀 DN50</t>
  </si>
  <si>
    <t>917-3-17</t>
  </si>
  <si>
    <t>917-3-17-1</t>
  </si>
  <si>
    <t>917-3-17-2</t>
  </si>
  <si>
    <t>可调式减压阀组 DN80</t>
  </si>
  <si>
    <t>917-3-18</t>
  </si>
  <si>
    <t>湿式报警阀组</t>
  </si>
  <si>
    <t>917-3-18-1</t>
  </si>
  <si>
    <t>湿式报警阀组 DN150</t>
  </si>
  <si>
    <t>917-3-19</t>
  </si>
  <si>
    <t>信号闸阀</t>
  </si>
  <si>
    <t>917-3-19-1</t>
  </si>
  <si>
    <t>信号闸阀 DN100</t>
  </si>
  <si>
    <t>917-3-19-2</t>
  </si>
  <si>
    <t>信号闸阀 DN150</t>
  </si>
  <si>
    <t>917-4</t>
  </si>
  <si>
    <t>管件</t>
  </si>
  <si>
    <t>917-4-1</t>
  </si>
  <si>
    <t>Y型过滤器</t>
  </si>
  <si>
    <t>917-4-1-4</t>
  </si>
  <si>
    <t>Y型过滤器 DN32</t>
  </si>
  <si>
    <t>917-4-1-6</t>
  </si>
  <si>
    <t>Y型过滤器 DN50</t>
  </si>
  <si>
    <t>917-4-1-7</t>
  </si>
  <si>
    <t>Y型过滤器 DN65</t>
  </si>
  <si>
    <t>917-4-1-8</t>
  </si>
  <si>
    <t>Y型过滤器 DN80</t>
  </si>
  <si>
    <t>917-4-1-9</t>
  </si>
  <si>
    <t>Y型过滤器 DN100</t>
  </si>
  <si>
    <t>917-4-1-10</t>
  </si>
  <si>
    <t>Y型过滤器 DN150</t>
  </si>
  <si>
    <t>917-4-1-11</t>
  </si>
  <si>
    <t>Y型过滤器 DN200</t>
  </si>
  <si>
    <t>917-4-1-12</t>
  </si>
  <si>
    <t>Y型过滤器 DN250</t>
  </si>
  <si>
    <t>917-4-2</t>
  </si>
  <si>
    <t>可曲橡胶软接头</t>
  </si>
  <si>
    <t>917-4-2-4</t>
  </si>
  <si>
    <t>可曲挠橡胶接头 DN32</t>
  </si>
  <si>
    <t>917-4-2-6</t>
  </si>
  <si>
    <t>可曲挠橡胶接头 DN50</t>
  </si>
  <si>
    <t>917-4-2-7</t>
  </si>
  <si>
    <t>可曲挠橡胶接头 DN65</t>
  </si>
  <si>
    <t>917-4-2-8</t>
  </si>
  <si>
    <t>可曲挠橡胶接头 DN80</t>
  </si>
  <si>
    <t>917-4-2-9</t>
  </si>
  <si>
    <t>可曲挠橡胶接头 DN100</t>
  </si>
  <si>
    <t>917-4-2-10</t>
  </si>
  <si>
    <t>可曲挠橡胶接头 DN150</t>
  </si>
  <si>
    <t>917-4-2-11</t>
  </si>
  <si>
    <t>可曲挠橡胶接头 DN200</t>
  </si>
  <si>
    <t>917-4-2-12</t>
  </si>
  <si>
    <t>可曲挠橡胶接头 DN250</t>
  </si>
  <si>
    <t>917-4-3</t>
  </si>
  <si>
    <t>同心异径管</t>
  </si>
  <si>
    <t>917-4-3-5</t>
  </si>
  <si>
    <t>同心异径管 DN50</t>
  </si>
  <si>
    <t>917-4-3-8</t>
  </si>
  <si>
    <t>同心异径管 DN80</t>
  </si>
  <si>
    <t>917-4-3-9</t>
  </si>
  <si>
    <t>同心异径管 DN100</t>
  </si>
  <si>
    <t>917-4-3-10</t>
  </si>
  <si>
    <t>同心异径管 DN150</t>
  </si>
  <si>
    <t>917-4-3-11</t>
  </si>
  <si>
    <t>同心异径管 DN200</t>
  </si>
  <si>
    <t>917-4-4</t>
  </si>
  <si>
    <t>偏心异径管</t>
  </si>
  <si>
    <t>917-4-4-1</t>
  </si>
  <si>
    <t>偏心异径管 DN65</t>
  </si>
  <si>
    <t>917-4-4-2</t>
  </si>
  <si>
    <t>偏心异径管 DN80</t>
  </si>
  <si>
    <t>917-4-4-3</t>
  </si>
  <si>
    <t>偏心异径管 DN150</t>
  </si>
  <si>
    <t>917-4-4-4</t>
  </si>
  <si>
    <t>偏心异径管 DN250</t>
  </si>
  <si>
    <t>917-4-5</t>
  </si>
  <si>
    <t>吸水喇叭口（溢流口）</t>
  </si>
  <si>
    <t>917-4-5-1</t>
  </si>
  <si>
    <t>喇叭口 DN200</t>
  </si>
  <si>
    <t>917-4-5-2</t>
  </si>
  <si>
    <t>喇叭口 DN300</t>
  </si>
  <si>
    <t>917-5</t>
  </si>
  <si>
    <t>套管</t>
  </si>
  <si>
    <t>917-5-1</t>
  </si>
  <si>
    <t>刚性防水套管</t>
  </si>
  <si>
    <t>917-5-1-1</t>
  </si>
  <si>
    <t>刚性防水套管DN50</t>
  </si>
  <si>
    <t>917-5-1-2</t>
  </si>
  <si>
    <t>刚性防水套管DN65</t>
  </si>
  <si>
    <t>917-5-1-3</t>
  </si>
  <si>
    <t>刚性防水套管D159*4.5</t>
  </si>
  <si>
    <t>917-5-1-4</t>
  </si>
  <si>
    <t>刚性防水套管 D219x6.0</t>
  </si>
  <si>
    <t>917-5-1-5</t>
  </si>
  <si>
    <t>刚性防水套管 D273x8.0</t>
  </si>
  <si>
    <t>917-5-1-6</t>
  </si>
  <si>
    <t>刚性防水套管DN100</t>
  </si>
  <si>
    <t>917-5-1-7</t>
  </si>
  <si>
    <t>刚性防水套管DN80</t>
  </si>
  <si>
    <t>917-5-1-9</t>
  </si>
  <si>
    <t>刚性防水套管DN200</t>
  </si>
  <si>
    <t>917-5-2</t>
  </si>
  <si>
    <t>柔性防水套管</t>
  </si>
  <si>
    <t>917-5-2-6</t>
  </si>
  <si>
    <t>柔性防水套管 D273*8</t>
  </si>
  <si>
    <t>917-5-3</t>
  </si>
  <si>
    <t>钢套管</t>
  </si>
  <si>
    <t>917-5-3-1</t>
  </si>
  <si>
    <t>穿楼板套管 D57x3.0</t>
  </si>
  <si>
    <t>917-5-3-2</t>
  </si>
  <si>
    <t>穿楼板套管 D89x4.0</t>
  </si>
  <si>
    <t>917-5-3-3</t>
  </si>
  <si>
    <t>穿楼板套管 D108x4.0</t>
  </si>
  <si>
    <t>917-5-3-4</t>
  </si>
  <si>
    <t>穿楼板套管 D159x4.5</t>
  </si>
  <si>
    <t>917-5-4</t>
  </si>
  <si>
    <t>其它套管</t>
  </si>
  <si>
    <t>917-5-4-1</t>
  </si>
  <si>
    <t>穿楼板塑料套管 DN100</t>
  </si>
  <si>
    <t>917-5-4-2</t>
  </si>
  <si>
    <t>空调套管</t>
  </si>
  <si>
    <t>917-6</t>
  </si>
  <si>
    <t>水表</t>
  </si>
  <si>
    <t>917-6-1</t>
  </si>
  <si>
    <t>冷水表</t>
  </si>
  <si>
    <t>917-6-1-1</t>
  </si>
  <si>
    <t>水表 DN20</t>
  </si>
  <si>
    <t>917-6-1-2</t>
  </si>
  <si>
    <t>水表 DN32</t>
  </si>
  <si>
    <t>917-6-1-3</t>
  </si>
  <si>
    <t>水表 DN40</t>
  </si>
  <si>
    <t>917-6-1-4</t>
  </si>
  <si>
    <t>水表 DN50</t>
  </si>
  <si>
    <t>917-6-1-5</t>
  </si>
  <si>
    <t>水表 DN100</t>
  </si>
  <si>
    <t>917-6-1-6</t>
  </si>
  <si>
    <t>水表 DN150</t>
  </si>
  <si>
    <t>917-6-1-11</t>
  </si>
  <si>
    <t>917-6-1-13</t>
  </si>
  <si>
    <t>水表 DN65</t>
  </si>
  <si>
    <t>917-6-1-14</t>
  </si>
  <si>
    <t>水表 DN80</t>
  </si>
  <si>
    <t>917-6-1-15</t>
  </si>
  <si>
    <t>水表 DN25</t>
  </si>
  <si>
    <t>917-6-1-16</t>
  </si>
  <si>
    <t>市政水表 DN80（含水表1个、闸阀1个）</t>
  </si>
  <si>
    <t>917-6-1-17</t>
  </si>
  <si>
    <t>市政水表 DN100（含水表1个、止回阀1个）</t>
  </si>
  <si>
    <t>917-7</t>
  </si>
  <si>
    <t>卫生器具</t>
  </si>
  <si>
    <t>917-7-1</t>
  </si>
  <si>
    <t>水龙头</t>
  </si>
  <si>
    <t>917-7-1-1</t>
  </si>
  <si>
    <t>水龙头 DN20</t>
  </si>
  <si>
    <t>917-7-1-2</t>
  </si>
  <si>
    <t>水龙头 DN15</t>
  </si>
  <si>
    <t>917-7-2</t>
  </si>
  <si>
    <t>蹲式大便器</t>
  </si>
  <si>
    <t>917-7-2-1</t>
  </si>
  <si>
    <t>蹲式大便器（感应式冲洗阀）</t>
  </si>
  <si>
    <t>917-7-3</t>
  </si>
  <si>
    <t>坐式大便器</t>
  </si>
  <si>
    <t>917-7-3-1</t>
  </si>
  <si>
    <t>917-7-4</t>
  </si>
  <si>
    <t>小便器</t>
  </si>
  <si>
    <t>917-7-4-1</t>
  </si>
  <si>
    <t>小便器（含冲洗阀）</t>
  </si>
  <si>
    <t>917-7-4-2</t>
  </si>
  <si>
    <t>儿童小便器</t>
  </si>
  <si>
    <t>917-7-5</t>
  </si>
  <si>
    <t>洗手盆</t>
  </si>
  <si>
    <t>917-7-5-1</t>
  </si>
  <si>
    <t>台式洗脸盆</t>
  </si>
  <si>
    <t>917-7-5-2</t>
  </si>
  <si>
    <t>台式洗脸盆（残疾人）</t>
  </si>
  <si>
    <t>917-7-5-3</t>
  </si>
  <si>
    <t>台式洗脸盆（儿童）</t>
  </si>
  <si>
    <t>917-7-6</t>
  </si>
  <si>
    <t>成品淋浴器</t>
  </si>
  <si>
    <t>917-7-6-1</t>
  </si>
  <si>
    <t>淋浴器</t>
  </si>
  <si>
    <t>917-7-7</t>
  </si>
  <si>
    <t>电热水器</t>
  </si>
  <si>
    <t>917-7-7-1</t>
  </si>
  <si>
    <t>热水器（V=50L,N=1.5KW）</t>
  </si>
  <si>
    <t>917-7-9</t>
  </si>
  <si>
    <t>拖布池</t>
  </si>
  <si>
    <t>917-7-9-1</t>
  </si>
  <si>
    <t>洗涤池</t>
  </si>
  <si>
    <t>917-7-9-2</t>
  </si>
  <si>
    <t>成品拖布池</t>
  </si>
  <si>
    <t>917-8</t>
  </si>
  <si>
    <t>地漏</t>
  </si>
  <si>
    <t>917-8-3</t>
  </si>
  <si>
    <t>洗衣机两用地漏</t>
  </si>
  <si>
    <t>917-8-3-1</t>
  </si>
  <si>
    <t>洗衣机地漏 DN75</t>
  </si>
  <si>
    <t>917-8-5</t>
  </si>
  <si>
    <t>网筐地漏</t>
  </si>
  <si>
    <t>917-8-5-1</t>
  </si>
  <si>
    <t>不锈钢地漏 DN100</t>
  </si>
  <si>
    <t>917-8-5-2</t>
  </si>
  <si>
    <t>不锈钢地漏 DN50</t>
  </si>
  <si>
    <t>917-8-5-3</t>
  </si>
  <si>
    <t>不锈钢地漏 DN75</t>
  </si>
  <si>
    <t>917-8-6</t>
  </si>
  <si>
    <t>普通地漏</t>
  </si>
  <si>
    <t>917-8-6-1</t>
  </si>
  <si>
    <t>普通地漏 DN50</t>
  </si>
  <si>
    <t>917-8-6-2</t>
  </si>
  <si>
    <t>普通地漏 DN75</t>
  </si>
  <si>
    <t>917-8-6-3</t>
  </si>
  <si>
    <t>普通地漏 DN100</t>
  </si>
  <si>
    <t>917-8-6-4</t>
  </si>
  <si>
    <t>普通地漏 DN150</t>
  </si>
  <si>
    <t>917-10</t>
  </si>
  <si>
    <t>不锈钢成品水箱</t>
  </si>
  <si>
    <t>917-10-1</t>
  </si>
  <si>
    <t>高位消防水箱（4000*5000*1500mm）</t>
  </si>
  <si>
    <t>917-10-2</t>
  </si>
  <si>
    <t>不锈钢生活水箱（有效容积80m3）</t>
  </si>
  <si>
    <t>917-10-5</t>
  </si>
  <si>
    <t>成品304不锈钢水箱 18m3</t>
  </si>
  <si>
    <t>917-10-6</t>
  </si>
  <si>
    <t>不锈钢生活水箱 34.5m3</t>
  </si>
  <si>
    <t>917-11</t>
  </si>
  <si>
    <t>消防器具</t>
  </si>
  <si>
    <t>917-11-1</t>
  </si>
  <si>
    <t>室内消火栓</t>
  </si>
  <si>
    <t>917-11-1-1</t>
  </si>
  <si>
    <t>试验用消火栓箱(室内消火栓一套,栓口直径DN65,消防水带采用衬胶水带,长度25m;消防卷盘一套,栓口直径DN25,配备胶带内径)</t>
  </si>
  <si>
    <t>917-11-1-2</t>
  </si>
  <si>
    <t>单栓室内消火栓箱（设DN65栓口1个,消防按钮1个,声光报警器1个 消防软管卷盘1套(30米长φ19mm龙带1根,φ8mm水枪1支)）</t>
  </si>
  <si>
    <t>917-11-1-3</t>
  </si>
  <si>
    <t>消火栓箱(室内消火栓一套,栓口直径DN65,消防水带采用衬胶水带,长度25m;消防卷盘一套,栓口直径DN25,配备胶带内径)</t>
  </si>
  <si>
    <t>917-11-2</t>
  </si>
  <si>
    <t>室外消火栓</t>
  </si>
  <si>
    <t>917-11-2-1</t>
  </si>
  <si>
    <t>室外消火栓（SS150/65）</t>
  </si>
  <si>
    <t>917-11-3</t>
  </si>
  <si>
    <t>消火栓水泵接合器</t>
  </si>
  <si>
    <t>917-11-3-1</t>
  </si>
  <si>
    <t>水泵接合器(SQD100型,带安全阀、止回阀一体)</t>
  </si>
  <si>
    <t>917-11-3-2</t>
  </si>
  <si>
    <t>水泵接合器(SQD150型,带安全阀、止回阀一体)</t>
  </si>
  <si>
    <t>917-11-3-3</t>
  </si>
  <si>
    <t>喷淋水泵接合器 DN150</t>
  </si>
  <si>
    <t>917-11-3-4</t>
  </si>
  <si>
    <t>消防喷淋水泵接合器SS150/65</t>
  </si>
  <si>
    <t>917-11-4</t>
  </si>
  <si>
    <t>气体灭火装置</t>
  </si>
  <si>
    <t>917-11-4-1</t>
  </si>
  <si>
    <t>柜式七氟丙烷装置70L</t>
  </si>
  <si>
    <t>917-11-4-2</t>
  </si>
  <si>
    <t>柜式七氟丙烷装置90L</t>
  </si>
  <si>
    <t>917-11-4-3</t>
  </si>
  <si>
    <t>悬挂式七氟丙烷装置10L 充装量16.5kg</t>
  </si>
  <si>
    <t>917-11-4-12</t>
  </si>
  <si>
    <t>悬挂式七氟丙烷装置50L 充装量37.5kg</t>
  </si>
  <si>
    <t>917-11-5</t>
  </si>
  <si>
    <t>机械泄压口</t>
  </si>
  <si>
    <t>917-11-5-1</t>
  </si>
  <si>
    <t>泄压阀(CX545107)</t>
  </si>
  <si>
    <t>917-11-8</t>
  </si>
  <si>
    <t>灭火器</t>
  </si>
  <si>
    <t>917-11-8-2</t>
  </si>
  <si>
    <t>MF/ABC3灭火器</t>
  </si>
  <si>
    <t>917-11-8-3</t>
  </si>
  <si>
    <t>MF/ABC4灭火器</t>
  </si>
  <si>
    <t>917-11-8-4</t>
  </si>
  <si>
    <t>MF/ABC5灭火器</t>
  </si>
  <si>
    <t>917-11-8-5</t>
  </si>
  <si>
    <t>手推车式灭火器</t>
  </si>
  <si>
    <t>具</t>
  </si>
  <si>
    <t>917-11-11</t>
  </si>
  <si>
    <t>喷头</t>
  </si>
  <si>
    <t>917-11-11-1</t>
  </si>
  <si>
    <t>水喷头</t>
  </si>
  <si>
    <t>917-11-11-2</t>
  </si>
  <si>
    <t>水喷淋(雾)喷头</t>
  </si>
  <si>
    <t>917-12</t>
  </si>
  <si>
    <t>917-12-1</t>
  </si>
  <si>
    <t>雨水斗</t>
  </si>
  <si>
    <t>917-12-1-2</t>
  </si>
  <si>
    <t>87型雨水斗 DN100</t>
  </si>
  <si>
    <t>917-12-1-5</t>
  </si>
  <si>
    <t>87型雨水斗 DN150</t>
  </si>
  <si>
    <t>917-12-1-6</t>
  </si>
  <si>
    <t>侧入式铸铁雨水斗 DN75</t>
  </si>
  <si>
    <t>917-12-1-7</t>
  </si>
  <si>
    <t>侧入式铸铁雨水斗 DN100</t>
  </si>
  <si>
    <t>917-12-2</t>
  </si>
  <si>
    <t>透气帽</t>
  </si>
  <si>
    <t>917-12-2-1</t>
  </si>
  <si>
    <t>透气帽 DN100</t>
  </si>
  <si>
    <t>917-12-3</t>
  </si>
  <si>
    <t>清扫口</t>
  </si>
  <si>
    <t>917-12-3-2</t>
  </si>
  <si>
    <t>清扫口 DN100</t>
  </si>
  <si>
    <t>917-12-4</t>
  </si>
  <si>
    <t>旋流防止器</t>
  </si>
  <si>
    <t>917-12-4-2</t>
  </si>
  <si>
    <t>倒流防止器 DN150</t>
  </si>
  <si>
    <t>917-12-4-3</t>
  </si>
  <si>
    <t>旋流防止器 DN250</t>
  </si>
  <si>
    <t>917-12-4-8</t>
  </si>
  <si>
    <t>旋流防止器 DN150</t>
  </si>
  <si>
    <t>917-12-5</t>
  </si>
  <si>
    <t>压力开关</t>
  </si>
  <si>
    <t>917-12-5-1</t>
  </si>
  <si>
    <t>压力开关 DN100</t>
  </si>
  <si>
    <t>917-12-5-2</t>
  </si>
  <si>
    <t>压力开关 DN150</t>
  </si>
  <si>
    <t>917-12-5-3</t>
  </si>
  <si>
    <t>启动/停止开关</t>
  </si>
  <si>
    <t>917-12-5-4</t>
  </si>
  <si>
    <t>储油间显示开关</t>
  </si>
  <si>
    <t>917-12-6</t>
  </si>
  <si>
    <t>流量开关</t>
  </si>
  <si>
    <t>917-12-6-1</t>
  </si>
  <si>
    <t>流量开关 DN100</t>
  </si>
  <si>
    <t>917-12-7</t>
  </si>
  <si>
    <t>压力表</t>
  </si>
  <si>
    <t>917-12-7-1</t>
  </si>
  <si>
    <t>917-12-8</t>
  </si>
  <si>
    <t>真空破坏器</t>
  </si>
  <si>
    <t>917-12-8-1</t>
  </si>
  <si>
    <t>真空破坏器 DN150</t>
  </si>
  <si>
    <t>917-12-8-2</t>
  </si>
  <si>
    <t>真空破坏器 DN25</t>
  </si>
  <si>
    <t>917-12-10</t>
  </si>
  <si>
    <t>18目防虫网</t>
  </si>
  <si>
    <t>917-12-10-1</t>
  </si>
  <si>
    <t>80目一层防虫不锈钢网罩 DN150</t>
  </si>
  <si>
    <t>917-12-11</t>
  </si>
  <si>
    <t>管道支架</t>
  </si>
  <si>
    <t>917-12-11-1</t>
  </si>
  <si>
    <t>917-12-12</t>
  </si>
  <si>
    <t>液位计</t>
  </si>
  <si>
    <t>917-12-12-1</t>
  </si>
  <si>
    <t>玻璃管液位计（带就地液位显示以及远传功能）DN25</t>
  </si>
  <si>
    <t>917-12-13</t>
  </si>
  <si>
    <t>水锤消除器</t>
  </si>
  <si>
    <t>917-12-13-1</t>
  </si>
  <si>
    <t>活塞式气囊水锤吸纳器 DN65</t>
  </si>
  <si>
    <t>917-12-13-2</t>
  </si>
  <si>
    <t>水锤消除器 DN100</t>
  </si>
  <si>
    <t>917-12-13-3</t>
  </si>
  <si>
    <t>水锤消除器 DN150</t>
  </si>
  <si>
    <t>917-12-13-4</t>
  </si>
  <si>
    <t>水锤消除器 DN200</t>
  </si>
  <si>
    <t>917-12-14</t>
  </si>
  <si>
    <t>调试</t>
  </si>
  <si>
    <t>917-12-14-1</t>
  </si>
  <si>
    <t>气体灭火系统装置调试 10L</t>
  </si>
  <si>
    <t>917-12-14-4</t>
  </si>
  <si>
    <t>气体灭火系统装置调试 70L</t>
  </si>
  <si>
    <t>917-12-14-5</t>
  </si>
  <si>
    <t>气体灭火系统装置调试 90L</t>
  </si>
  <si>
    <t>917-12-14-7</t>
  </si>
  <si>
    <t>水灭火控制装置调试</t>
  </si>
  <si>
    <t>917-12-15</t>
  </si>
  <si>
    <t>流量计</t>
  </si>
  <si>
    <t>917-12-15-1</t>
  </si>
  <si>
    <t>电容式流量计 DN100</t>
  </si>
  <si>
    <t>917-12-16</t>
  </si>
  <si>
    <t>水流指示器</t>
  </si>
  <si>
    <t>917-12-16-1</t>
  </si>
  <si>
    <t>水流指示器 DN100</t>
  </si>
  <si>
    <t>917-12-16-2</t>
  </si>
  <si>
    <t>水流指示器 DN150</t>
  </si>
  <si>
    <t>917-12-17</t>
  </si>
  <si>
    <t>压力传感器</t>
  </si>
  <si>
    <t>917-12-17-1</t>
  </si>
  <si>
    <t>液位传感器</t>
  </si>
  <si>
    <t>917-12-18</t>
  </si>
  <si>
    <t>气体灭火按钮</t>
  </si>
  <si>
    <t>917-12-18-1</t>
  </si>
  <si>
    <t>917-12-19</t>
  </si>
  <si>
    <t>埋地式散射碰头</t>
  </si>
  <si>
    <t>917-12-19-1</t>
  </si>
  <si>
    <t>917-13</t>
  </si>
  <si>
    <t>构筑物</t>
  </si>
  <si>
    <t>917-13-1</t>
  </si>
  <si>
    <t>井</t>
  </si>
  <si>
    <t>917-13-1-1</t>
  </si>
  <si>
    <t>φ700塑料检查井</t>
  </si>
  <si>
    <t>917-13-1-2</t>
  </si>
  <si>
    <t>砖砌阀门井</t>
  </si>
  <si>
    <t>917-13-1-4</t>
  </si>
  <si>
    <t>φ700预制装配式钢筋混凝土排水检查井</t>
  </si>
  <si>
    <t>917-13-1-5</t>
  </si>
  <si>
    <t>φ1000预制装配式钢筋混凝土排水检查井</t>
  </si>
  <si>
    <t>917-13-1-6</t>
  </si>
  <si>
    <t>φ1200预制装配式钢筋混凝土排水检查井</t>
  </si>
  <si>
    <t>917-13-1-7</t>
  </si>
  <si>
    <t>雨水井</t>
  </si>
  <si>
    <t>917-13-1-8</t>
  </si>
  <si>
    <t>圆形雨水检查井</t>
  </si>
  <si>
    <t>917-13-1-9</t>
  </si>
  <si>
    <t>污水井</t>
  </si>
  <si>
    <t>917-13-1-10</t>
  </si>
  <si>
    <t>水表井</t>
  </si>
  <si>
    <t>917-13-1-12</t>
  </si>
  <si>
    <t>消防水阀门井</t>
  </si>
  <si>
    <t>917-13-2</t>
  </si>
  <si>
    <t>雨水口</t>
  </si>
  <si>
    <t>917-13-2-1</t>
  </si>
  <si>
    <t>单篦雨水口</t>
  </si>
  <si>
    <t>917-13-5</t>
  </si>
  <si>
    <t>混凝土化粪池</t>
  </si>
  <si>
    <t>917-13-5-3</t>
  </si>
  <si>
    <t>钢筋混凝土化粪池 Z12-75SQF</t>
  </si>
  <si>
    <t>917-13-5-4</t>
  </si>
  <si>
    <t>钢筋混凝土化粪池G2-4SQF-DN200</t>
  </si>
  <si>
    <t>917-13-5-5</t>
  </si>
  <si>
    <t>钢筋混凝土化粪池G5-12SQF-DN200</t>
  </si>
  <si>
    <t>917-13-5-6</t>
  </si>
  <si>
    <t>钢筋混凝土化粪池G7-20SQF-DN200</t>
  </si>
  <si>
    <t>917-13-7</t>
  </si>
  <si>
    <t>混凝土隔油池</t>
  </si>
  <si>
    <t>917-13-7-1</t>
  </si>
  <si>
    <t>污水处理池</t>
  </si>
  <si>
    <t>917-13-7-2</t>
  </si>
  <si>
    <t>隔油池</t>
  </si>
  <si>
    <t>917-13-7-3</t>
  </si>
  <si>
    <t>钢筋混凝土隔油池</t>
  </si>
  <si>
    <t>917-13-7-4</t>
  </si>
  <si>
    <t>汽车洗车污水隔油沉淀池</t>
  </si>
  <si>
    <t>917-13-8</t>
  </si>
  <si>
    <t>取水口</t>
  </si>
  <si>
    <t>917-13-8-1</t>
  </si>
  <si>
    <t>917-13-9</t>
  </si>
  <si>
    <t>917-13-9-2</t>
  </si>
  <si>
    <t>一体化污水处理设备50m3/d</t>
  </si>
  <si>
    <t>917-13-9-3</t>
  </si>
  <si>
    <t>一体化污水处理设备80m3/d</t>
  </si>
  <si>
    <t>917-14</t>
  </si>
  <si>
    <t>给水设备</t>
  </si>
  <si>
    <t>917-14-1</t>
  </si>
  <si>
    <t>消防增压稳压设备(Q=1L/s H=21.5m N=0.75kW)</t>
  </si>
  <si>
    <t>917-14-2</t>
  </si>
  <si>
    <t>气压罐 （有效容积150L（SQL800X0.6））</t>
  </si>
  <si>
    <t>917-14-3</t>
  </si>
  <si>
    <t>生活变频给水设备（主泵：设计流量Q=25m3/h，设计扬程H=45m，系统功率N=7.5KW）</t>
  </si>
  <si>
    <t>917-14-4</t>
  </si>
  <si>
    <t>水泵配辅助水泵（主泵：设计流量Q=3m3/h，设计扬程H=45m，系统功率N=2.2KW）</t>
  </si>
  <si>
    <t>917-14-5</t>
  </si>
  <si>
    <t>紫外线消毒器（水处理量:20t /h  N=0.4kw）</t>
  </si>
  <si>
    <t>917-14-6</t>
  </si>
  <si>
    <t>水箱自洁消毒器</t>
  </si>
  <si>
    <t>917-14-7</t>
  </si>
  <si>
    <t>喷淋泵组(Q=198m3/h  H=60m  N=55Kw)</t>
  </si>
  <si>
    <t>917-14-8</t>
  </si>
  <si>
    <t>室内外消火栓泵组(Q=90m3/h  H=60m  N=30Kw)</t>
  </si>
  <si>
    <t>917-14-9</t>
  </si>
  <si>
    <t>潜水泵 80WQ40-10-4.0(Q=40m{3}/h H=10m N=4.0kw)</t>
  </si>
  <si>
    <t>917-14-10</t>
  </si>
  <si>
    <t>生活变频给水设备（主泵：Q=12.0L/s,H=45m,N=15.0kW；两用一备；稳压泵1台：Q=4.0L/s,H=45m,N=4.0kW；气压罐1台：30408不锈钢气压罐Φ800mm,压力1.0MPa）</t>
  </si>
  <si>
    <t>917-14-11</t>
  </si>
  <si>
    <t>917-14-12</t>
  </si>
  <si>
    <t>紫外线消毒器（水处理量:40t /h，N=0.4kw）</t>
  </si>
  <si>
    <t>917-14-13</t>
  </si>
  <si>
    <t>消火栓、喷淋供水泵组（Q=65L/s,H=55m,N=75kW，一用一备）</t>
  </si>
  <si>
    <t>917-14-14</t>
  </si>
  <si>
    <t>消火栓、喷淋系统供水泵组（Q=1.5L/s,H=55m,N=75kW，一用一备）</t>
  </si>
  <si>
    <t>917-14-15</t>
  </si>
  <si>
    <t>气压罐</t>
  </si>
  <si>
    <t>917-14-16</t>
  </si>
  <si>
    <t>水处理器</t>
  </si>
  <si>
    <t>917-14-17</t>
  </si>
  <si>
    <t>取水井预留水泵（N=25.5Kw）</t>
  </si>
  <si>
    <t>918</t>
  </si>
  <si>
    <t>道路、广场、停车场、运动场、人行道、园路</t>
  </si>
  <si>
    <t>918-1</t>
  </si>
  <si>
    <t>路槽整理</t>
  </si>
  <si>
    <t>918-1-1</t>
  </si>
  <si>
    <t>918-3</t>
  </si>
  <si>
    <t>918-3-1</t>
  </si>
  <si>
    <t>混凝土垫层</t>
  </si>
  <si>
    <t>918-3-1-1</t>
  </si>
  <si>
    <t>10cm厚C15混凝土垫层</t>
  </si>
  <si>
    <t>918-3-1-2</t>
  </si>
  <si>
    <t>10cm厚C20素混凝土垫层</t>
  </si>
  <si>
    <t>918-3-1-3</t>
  </si>
  <si>
    <t>150mm厚C25混凝土垫层</t>
  </si>
  <si>
    <t>918-3-1-4</t>
  </si>
  <si>
    <t>150厚C25无砂大孔透水混凝土垫层</t>
  </si>
  <si>
    <t>918-3-1-5</t>
  </si>
  <si>
    <t>200厚C25无砂大孔透水混凝土垫层</t>
  </si>
  <si>
    <t>918-3-1-6</t>
  </si>
  <si>
    <t>220厚C20无砂大孔透水混凝土垫层</t>
  </si>
  <si>
    <t>918-3-1-7</t>
  </si>
  <si>
    <t>150mm厚C20混凝土垫层</t>
  </si>
  <si>
    <t>918-3-2</t>
  </si>
  <si>
    <t>918-3-2-1</t>
  </si>
  <si>
    <t>100厚级配碎石垫层</t>
  </si>
  <si>
    <t>918-3-2-2</t>
  </si>
  <si>
    <t>200mm块石垫层</t>
  </si>
  <si>
    <t>918-3-2-3</t>
  </si>
  <si>
    <t>150mm碎石石粉垫层</t>
  </si>
  <si>
    <t>918-3-3</t>
  </si>
  <si>
    <t>砂垫层</t>
  </si>
  <si>
    <t>918-3-3-1</t>
  </si>
  <si>
    <t>200厚天然级配砂石</t>
  </si>
  <si>
    <t>918-3-3-2</t>
  </si>
  <si>
    <t>300厚天然级配砂石</t>
  </si>
  <si>
    <t>918-3-5</t>
  </si>
  <si>
    <t>石粉稳定层</t>
  </si>
  <si>
    <t>918-3-5-1</t>
  </si>
  <si>
    <t>50厚石粉稳定层</t>
  </si>
  <si>
    <t>918-7</t>
  </si>
  <si>
    <t>水泥混凝土面层</t>
  </si>
  <si>
    <t>918-7-1</t>
  </si>
  <si>
    <t>150厚C25混凝土面层</t>
  </si>
  <si>
    <t>918-8</t>
  </si>
  <si>
    <t>沥青混凝土面层</t>
  </si>
  <si>
    <t>918-8-2</t>
  </si>
  <si>
    <t>40厚细沥青混凝土</t>
  </si>
  <si>
    <t>918-8-3</t>
  </si>
  <si>
    <t>4cm AC-13C 沥青路面</t>
  </si>
  <si>
    <t>918-8-4</t>
  </si>
  <si>
    <t>6cm AC-20C 沥青路面</t>
  </si>
  <si>
    <t>918-10</t>
  </si>
  <si>
    <t>块料面层</t>
  </si>
  <si>
    <t>918-10-1</t>
  </si>
  <si>
    <t>60厚水泥植草砖</t>
  </si>
  <si>
    <t>918-10-2</t>
  </si>
  <si>
    <t>60厚仿芝麻灰花岗岩瓷质透水砖</t>
  </si>
  <si>
    <t>918-10-3</t>
  </si>
  <si>
    <t>240x120x60厚深灰色水泥砖</t>
  </si>
  <si>
    <t>918-10-4</t>
  </si>
  <si>
    <t>15厚荔枝面陶瓷仿石砖面层</t>
  </si>
  <si>
    <t>918-10-5</t>
  </si>
  <si>
    <t>80厚水泥植草砖</t>
  </si>
  <si>
    <t>918-10-6</t>
  </si>
  <si>
    <t>60厚仿芝麻灰花岗岩瓷质透水砖（装饰井盖）</t>
  </si>
  <si>
    <t>918-11</t>
  </si>
  <si>
    <t>其他面层</t>
  </si>
  <si>
    <t>918-11-2</t>
  </si>
  <si>
    <t>运动场面层</t>
  </si>
  <si>
    <t>918-11-2-1</t>
  </si>
  <si>
    <t>丙烯酸运动场涂料</t>
  </si>
  <si>
    <t>918-11-2-2</t>
  </si>
  <si>
    <t>8mm硅PU塑胶面层</t>
  </si>
  <si>
    <t>918-11-4</t>
  </si>
  <si>
    <t>918-11-4-1</t>
  </si>
  <si>
    <t>绿化装饰井盖（种植土）</t>
  </si>
  <si>
    <t>918-13</t>
  </si>
  <si>
    <t>运动场设施</t>
  </si>
  <si>
    <t>918-13-1</t>
  </si>
  <si>
    <t>白色标线</t>
  </si>
  <si>
    <t>918-13-2</t>
  </si>
  <si>
    <t>成品篮球架</t>
  </si>
  <si>
    <t>918-13-3</t>
  </si>
  <si>
    <t>成品羽毛球网</t>
  </si>
  <si>
    <t>918-13-4</t>
  </si>
  <si>
    <t>篮球场围网</t>
  </si>
  <si>
    <t>918-13-5</t>
  </si>
  <si>
    <t>篮球架（含基础）</t>
  </si>
  <si>
    <t>918-14</t>
  </si>
  <si>
    <t>918-14-1</t>
  </si>
  <si>
    <t>300*300排水沟(300×300×50厚C25预制盖板）</t>
  </si>
  <si>
    <t>918-14-2</t>
  </si>
  <si>
    <t>花岗岩止车石</t>
  </si>
  <si>
    <t>918-14-3</t>
  </si>
  <si>
    <t>花岗岩整石桌椅</t>
  </si>
  <si>
    <t>918-14-4</t>
  </si>
  <si>
    <t>黑色镀锌钢骨架,防腐木座面桌椅</t>
  </si>
  <si>
    <t>918-14-9</t>
  </si>
  <si>
    <t>300*390排水沟</t>
  </si>
  <si>
    <t>918-14-10</t>
  </si>
  <si>
    <t>成品电动伸缩门 H=2000mm</t>
  </si>
  <si>
    <t>918-16</t>
  </si>
  <si>
    <t>小品装饰</t>
  </si>
  <si>
    <t>918-16-1</t>
  </si>
  <si>
    <t>20厚光面芝麻灰花岗岩（树池坐凳）</t>
  </si>
  <si>
    <t>918-16-2</t>
  </si>
  <si>
    <t>30厚光面芝麻灰花岗岩（树池坐凳）</t>
  </si>
  <si>
    <t>918-17</t>
  </si>
  <si>
    <t>918-17-1</t>
  </si>
  <si>
    <t>防坠网</t>
  </si>
  <si>
    <t>918-17-2</t>
  </si>
  <si>
    <t>成品车挡</t>
  </si>
  <si>
    <t>918-17-3</t>
  </si>
  <si>
    <t>停车位标线</t>
  </si>
  <si>
    <t>918-17-4</t>
  </si>
  <si>
    <t>铣刨路面</t>
  </si>
  <si>
    <t>918-17-5</t>
  </si>
  <si>
    <t>室外踏步</t>
  </si>
  <si>
    <t>918-17-6</t>
  </si>
  <si>
    <t>树池</t>
  </si>
  <si>
    <t>918-17-7</t>
  </si>
  <si>
    <t>成品减速坡</t>
  </si>
  <si>
    <t>918-17-8</t>
  </si>
  <si>
    <t>铁艺大门</t>
  </si>
  <si>
    <t>918-17-11</t>
  </si>
  <si>
    <t>精神堡垒8000*2000*470</t>
  </si>
  <si>
    <t>918-17-12</t>
  </si>
  <si>
    <t>服务区宣传栏3600*2400*926</t>
  </si>
  <si>
    <t>918-17-13</t>
  </si>
  <si>
    <t>人行导向指引2500*950*185</t>
  </si>
  <si>
    <t>918-17-14</t>
  </si>
  <si>
    <t>成品消防沙池及消费器材箱（含消防器材、回填砂）</t>
  </si>
  <si>
    <t>918-17-15</t>
  </si>
  <si>
    <t>成品消防沙箱</t>
  </si>
  <si>
    <t>919</t>
  </si>
  <si>
    <t>设备</t>
  </si>
  <si>
    <t>919-2</t>
  </si>
  <si>
    <t>热水设备</t>
  </si>
  <si>
    <t>919-2-1</t>
  </si>
  <si>
    <t>热泵</t>
  </si>
  <si>
    <t>919-2-1-1</t>
  </si>
  <si>
    <t>空气源热泵热水机组 额定输入功率：4.72KW，额定制热量21.07KW</t>
  </si>
  <si>
    <t>919-2-2</t>
  </si>
  <si>
    <t>太阳能</t>
  </si>
  <si>
    <t>919-2-2-1</t>
  </si>
  <si>
    <t>太阳能集热器</t>
  </si>
  <si>
    <t>919-2-3</t>
  </si>
  <si>
    <t>太阳能加热泵</t>
  </si>
  <si>
    <t>919-2-3-1</t>
  </si>
  <si>
    <t>太阳能循环泵 Q=6m3/h H=20m P=0.75KW</t>
  </si>
  <si>
    <t>919-2-3-2</t>
  </si>
  <si>
    <t>热水回水泵 Q=3.6m/h H=15m P=0.55KW</t>
  </si>
  <si>
    <t>919-2-3-3</t>
  </si>
  <si>
    <t>热泵制热循环水泵 Q=16M/H H=12M P=1.50KW</t>
  </si>
  <si>
    <t>919-2-5</t>
  </si>
  <si>
    <t>其他热水设备</t>
  </si>
  <si>
    <t>919-2-5-1</t>
  </si>
  <si>
    <t>容积式水加热器</t>
  </si>
  <si>
    <t>919-3</t>
  </si>
  <si>
    <t>厨房设备</t>
  </si>
  <si>
    <t>919-3-1</t>
  </si>
  <si>
    <t>管理中心厨房设备（暂估价）</t>
  </si>
  <si>
    <t>919-3-2</t>
  </si>
  <si>
    <t>服务区宿舍楼厨房设备（暂估价）</t>
  </si>
  <si>
    <t>919-3-3</t>
  </si>
  <si>
    <t>服务区交警营房厨房设备（暂估价）</t>
  </si>
  <si>
    <t>919-5</t>
  </si>
  <si>
    <t>太阳能光伏系统</t>
  </si>
  <si>
    <t>919-5-1</t>
  </si>
  <si>
    <t>单晶硅560Wp组件（2278x1134x35mm）</t>
  </si>
  <si>
    <t>919-5-2</t>
  </si>
  <si>
    <t>逆变器20kW</t>
  </si>
  <si>
    <t>919-5-3</t>
  </si>
  <si>
    <t>光伏汇流箱控制器</t>
  </si>
  <si>
    <t>919-5-4</t>
  </si>
  <si>
    <t>蓄电池</t>
  </si>
  <si>
    <t>组件</t>
  </si>
  <si>
    <t>919-5-5</t>
  </si>
  <si>
    <t>双向电能计量表80/5A</t>
  </si>
  <si>
    <t>919-5-6</t>
  </si>
  <si>
    <t>光伏专用线缆PV1-F-1*4</t>
  </si>
  <si>
    <t>919-5-7</t>
  </si>
  <si>
    <t>光伏配电箱GF-AL（北区服务楼)</t>
  </si>
  <si>
    <t>919-5-8</t>
  </si>
  <si>
    <t>光伏配电箱GF-AL（南区服务楼)</t>
  </si>
  <si>
    <t>919-5-9</t>
  </si>
  <si>
    <t>光伏配电箱GF-AL（宿舍楼)</t>
  </si>
  <si>
    <t>919-5-10</t>
  </si>
  <si>
    <t>光伏配电箱GF-AL（交警营房)</t>
  </si>
  <si>
    <t>919-5-11</t>
  </si>
  <si>
    <t>光伏配电箱GF-AL（北区修车库)</t>
  </si>
  <si>
    <t>919-5-12</t>
  </si>
  <si>
    <t>光伏配电箱GF-AL（南区修车库)</t>
  </si>
  <si>
    <t>919-6</t>
  </si>
  <si>
    <t>电梯设备</t>
  </si>
  <si>
    <t>919-6-1</t>
  </si>
  <si>
    <t>客梯 DT1、DT2</t>
  </si>
  <si>
    <t>919-6-2</t>
  </si>
  <si>
    <t>客梯 DT3、DT4</t>
  </si>
  <si>
    <t>919-6-3</t>
  </si>
  <si>
    <t>餐梯</t>
  </si>
  <si>
    <t>920</t>
  </si>
  <si>
    <t>其他专业工程</t>
  </si>
  <si>
    <t>920-3</t>
  </si>
  <si>
    <t>外供水（暂估价）</t>
  </si>
  <si>
    <t>920-4</t>
  </si>
  <si>
    <t>外供燃气（暂估价）</t>
  </si>
  <si>
    <t>920-5</t>
  </si>
  <si>
    <t>外排水（暂估价）</t>
  </si>
  <si>
    <t>920-7</t>
  </si>
  <si>
    <t>打井（暂估价）</t>
  </si>
  <si>
    <t>920-8</t>
  </si>
  <si>
    <t>通道闸（暂估价）</t>
  </si>
  <si>
    <t>920-10</t>
  </si>
  <si>
    <t>回用水池（暂估价）</t>
  </si>
  <si>
    <t>920-11</t>
  </si>
  <si>
    <t>一体化污水处理装置（暂估价）</t>
  </si>
  <si>
    <t>清单  第 900 章合计   人民币</t>
  </si>
  <si>
    <t>投标报价汇总表</t>
  </si>
  <si>
    <t>项目名称：广州增城至佛山高速公路（增城至天河段）管理、养护及服务房屋工程施工</t>
  </si>
  <si>
    <t>序  号</t>
  </si>
  <si>
    <t>章  次</t>
  </si>
  <si>
    <t>科  目  名  称</t>
  </si>
  <si>
    <t>金额(元)</t>
  </si>
  <si>
    <t>第100章</t>
  </si>
  <si>
    <t>总则</t>
  </si>
  <si>
    <t>第200章</t>
  </si>
  <si>
    <t>路基</t>
  </si>
  <si>
    <t>第300章</t>
  </si>
  <si>
    <t>路面</t>
  </si>
  <si>
    <t>第400章</t>
  </si>
  <si>
    <t>桥梁、涵洞工程</t>
  </si>
  <si>
    <t>第500章</t>
  </si>
  <si>
    <t>隧道</t>
  </si>
  <si>
    <t>第600章</t>
  </si>
  <si>
    <t>交通安全设施</t>
  </si>
  <si>
    <t>第700章</t>
  </si>
  <si>
    <t>绿化及环境保护设施</t>
  </si>
  <si>
    <t>第800章</t>
  </si>
  <si>
    <t>机电工程</t>
  </si>
  <si>
    <t>第900章</t>
  </si>
  <si>
    <t>附属区房建工程</t>
  </si>
  <si>
    <t>第100章至900章清单合计</t>
  </si>
  <si>
    <t>已包含在清单合计中的材料、工程设备、专业工程                       暂估价合计</t>
  </si>
  <si>
    <t>清单合计减去材料、工程设备、专业工程暂估价
合计(即10-11)=12</t>
  </si>
  <si>
    <t>计日工合计</t>
  </si>
  <si>
    <t>暂列金额（不含计日工总额）＝（200章至900章清单合计）×3％</t>
  </si>
  <si>
    <t>投标报价(10+13+14)=15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</si>
</sst>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  <numFmt numFmtId="178" formatCode="0.00_ "/>
  </numFmts>
  <fonts count="3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  <scheme val="major"/>
    </font>
    <font>
      <sz val="9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176" fontId="3" fillId="0" borderId="2" xfId="0" applyNumberFormat="1" applyFont="1" applyFill="1" applyBorder="1" applyAlignment="1" applyProtection="1">
      <alignment horizontal="right" vertical="center" shrinkToFit="1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177" fontId="4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left" vertical="center" shrinkToFit="1"/>
    </xf>
    <xf numFmtId="176" fontId="4" fillId="0" borderId="0" xfId="0" applyNumberFormat="1" applyFont="1" applyFill="1" applyAlignment="1" applyProtection="1">
      <alignment horizontal="left" vertical="center" shrinkToFit="1"/>
    </xf>
    <xf numFmtId="178" fontId="5" fillId="0" borderId="0" xfId="0" applyNumberFormat="1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 vertical="center" shrinkToFit="1"/>
    </xf>
    <xf numFmtId="177" fontId="6" fillId="0" borderId="0" xfId="0" applyNumberFormat="1" applyFont="1" applyFill="1" applyAlignment="1" applyProtection="1">
      <alignment horizontal="center" vertical="center" shrinkToFit="1"/>
    </xf>
    <xf numFmtId="178" fontId="6" fillId="0" borderId="0" xfId="0" applyNumberFormat="1" applyFont="1" applyFill="1" applyAlignment="1" applyProtection="1">
      <alignment horizontal="center" vertical="center" shrinkToFit="1"/>
    </xf>
    <xf numFmtId="176" fontId="6" fillId="0" borderId="0" xfId="0" applyNumberFormat="1" applyFont="1" applyFill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78" fontId="7" fillId="0" borderId="1" xfId="0" applyNumberFormat="1" applyFont="1" applyFill="1" applyBorder="1" applyAlignment="1" applyProtection="1">
      <alignment vertical="center" shrinkToFit="1"/>
    </xf>
    <xf numFmtId="176" fontId="7" fillId="0" borderId="1" xfId="0" applyNumberFormat="1" applyFont="1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177" fontId="8" fillId="0" borderId="2" xfId="0" applyNumberFormat="1" applyFont="1" applyFill="1" applyBorder="1" applyAlignment="1" applyProtection="1">
      <alignment horizontal="center" vertical="center" shrinkToFit="1"/>
    </xf>
    <xf numFmtId="178" fontId="8" fillId="0" borderId="2" xfId="0" applyNumberFormat="1" applyFont="1" applyFill="1" applyBorder="1" applyAlignment="1" applyProtection="1">
      <alignment horizontal="center" vertical="center" shrinkToFit="1"/>
    </xf>
    <xf numFmtId="176" fontId="8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8" fontId="5" fillId="0" borderId="2" xfId="0" applyNumberFormat="1" applyFont="1" applyFill="1" applyBorder="1" applyAlignment="1" applyProtection="1">
      <alignment horizontal="center" vertical="center" shrinkToFit="1"/>
    </xf>
    <xf numFmtId="176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left" vertical="center" shrinkToFit="1"/>
    </xf>
    <xf numFmtId="178" fontId="5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 applyProtection="1">
      <alignment horizontal="right" vertical="center" shrinkToFit="1"/>
    </xf>
    <xf numFmtId="178" fontId="5" fillId="0" borderId="2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right" vertical="center" shrinkToFit="1"/>
    </xf>
    <xf numFmtId="178" fontId="5" fillId="0" borderId="2" xfId="0" applyNumberFormat="1" applyFont="1" applyFill="1" applyBorder="1" applyAlignment="1" applyProtection="1">
      <alignment horizontal="left" vertical="center" wrapText="1"/>
    </xf>
    <xf numFmtId="177" fontId="1" fillId="0" borderId="0" xfId="0" applyNumberFormat="1" applyFont="1" applyFill="1" applyAlignment="1" applyProtection="1">
      <alignment horizontal="center" vertical="center" wrapText="1"/>
    </xf>
    <xf numFmtId="178" fontId="1" fillId="0" borderId="0" xfId="0" applyNumberFormat="1" applyFont="1" applyFill="1" applyAlignment="1" applyProtection="1">
      <alignment horizontal="left" vertical="center" shrinkToFit="1"/>
    </xf>
    <xf numFmtId="176" fontId="1" fillId="0" borderId="0" xfId="0" applyNumberFormat="1" applyFont="1" applyFill="1" applyAlignment="1" applyProtection="1">
      <alignment horizontal="left" vertical="center" shrinkToFit="1"/>
    </xf>
    <xf numFmtId="178" fontId="9" fillId="0" borderId="0" xfId="0" applyNumberFormat="1" applyFont="1" applyFill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177" fontId="9" fillId="0" borderId="2" xfId="0" applyNumberFormat="1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left" vertical="center" shrinkToFit="1"/>
    </xf>
    <xf numFmtId="0" fontId="10" fillId="0" borderId="2" xfId="0" applyFont="1" applyFill="1" applyBorder="1" applyAlignment="1" applyProtection="1">
      <alignment horizontal="left" vertical="center" wrapText="1" shrinkToFi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view="pageBreakPreview" zoomScaleNormal="100" topLeftCell="A2" workbookViewId="0">
      <selection activeCell="E12" sqref="E12:E19"/>
    </sheetView>
  </sheetViews>
  <sheetFormatPr defaultColWidth="9" defaultRowHeight="14.25"/>
  <cols>
    <col min="1" max="1" width="10.625" style="1" customWidth="1"/>
    <col min="2" max="2" width="32.625" style="1" customWidth="1"/>
    <col min="3" max="3" width="7.625" style="1" customWidth="1"/>
    <col min="4" max="4" width="10.625" style="37" customWidth="1"/>
    <col min="5" max="5" width="11.625" style="38" customWidth="1"/>
    <col min="6" max="6" width="11.625" style="39" customWidth="1"/>
    <col min="7" max="8" width="13" style="40" customWidth="1"/>
    <col min="9" max="9" width="12.625" style="40" customWidth="1"/>
    <col min="10" max="16384" width="9" style="1"/>
  </cols>
  <sheetData>
    <row r="1" s="1" customFormat="1" ht="35.1" customHeight="1" spans="1:9">
      <c r="A1" s="13" t="s">
        <v>0</v>
      </c>
      <c r="B1" s="13"/>
      <c r="C1" s="13"/>
      <c r="D1" s="14"/>
      <c r="E1" s="15"/>
      <c r="F1" s="16"/>
      <c r="G1" s="12"/>
      <c r="H1" s="12"/>
      <c r="I1" s="12"/>
    </row>
    <row r="2" s="1" customFormat="1" ht="20.1" customHeight="1" spans="1:9">
      <c r="A2" s="17" t="str">
        <f>汇总表!A2</f>
        <v>项目名称：广州增城至佛山高速公路（增城至天河段）管理、养护及服务房屋工程施工</v>
      </c>
      <c r="B2" s="18"/>
      <c r="C2" s="18"/>
      <c r="D2" s="19"/>
      <c r="E2" s="20"/>
      <c r="F2" s="21"/>
      <c r="G2" s="12"/>
      <c r="H2" s="12"/>
      <c r="I2" s="12"/>
    </row>
    <row r="3" s="1" customFormat="1" ht="30" customHeight="1" spans="1:9">
      <c r="A3" s="22" t="s">
        <v>1</v>
      </c>
      <c r="B3" s="22"/>
      <c r="C3" s="22"/>
      <c r="D3" s="23"/>
      <c r="E3" s="24"/>
      <c r="F3" s="25"/>
      <c r="G3" s="12"/>
      <c r="H3" s="12"/>
      <c r="I3" s="12"/>
    </row>
    <row r="4" s="1" customFormat="1" ht="20.1" customHeight="1" spans="1:9">
      <c r="A4" s="26" t="s">
        <v>2</v>
      </c>
      <c r="B4" s="26" t="s">
        <v>3</v>
      </c>
      <c r="C4" s="26" t="s">
        <v>4</v>
      </c>
      <c r="D4" s="27" t="s">
        <v>5</v>
      </c>
      <c r="E4" s="28" t="s">
        <v>6</v>
      </c>
      <c r="F4" s="29" t="s">
        <v>7</v>
      </c>
      <c r="G4" s="28" t="s">
        <v>8</v>
      </c>
      <c r="H4" s="28" t="s">
        <v>9</v>
      </c>
      <c r="I4" s="28" t="s">
        <v>10</v>
      </c>
    </row>
    <row r="5" s="1" customFormat="1" ht="20.1" customHeight="1" spans="1:9">
      <c r="A5" s="30">
        <v>101</v>
      </c>
      <c r="B5" s="30" t="s">
        <v>11</v>
      </c>
      <c r="C5" s="26"/>
      <c r="D5" s="27"/>
      <c r="E5" s="31"/>
      <c r="F5" s="32"/>
      <c r="G5" s="31"/>
      <c r="H5" s="31"/>
      <c r="I5" s="34"/>
    </row>
    <row r="6" s="1" customFormat="1" ht="20.1" customHeight="1" spans="1:9">
      <c r="A6" s="30" t="s">
        <v>12</v>
      </c>
      <c r="B6" s="30" t="s">
        <v>13</v>
      </c>
      <c r="C6" s="26"/>
      <c r="D6" s="27"/>
      <c r="E6" s="31"/>
      <c r="F6" s="32"/>
      <c r="G6" s="31"/>
      <c r="H6" s="31"/>
      <c r="I6" s="34"/>
    </row>
    <row r="7" s="1" customFormat="1" ht="20.1" customHeight="1" spans="1:9">
      <c r="A7" s="30" t="s">
        <v>14</v>
      </c>
      <c r="B7" s="30" t="s">
        <v>15</v>
      </c>
      <c r="C7" s="26" t="s">
        <v>16</v>
      </c>
      <c r="D7" s="51">
        <v>1</v>
      </c>
      <c r="E7" s="31">
        <f>ROUND(SUM(F9:F10,F22:F27,汇总表!D5:D12)*0.004,2)</f>
        <v>40310.64</v>
      </c>
      <c r="F7" s="32">
        <f t="shared" ref="F7:F10" si="0">ROUND(ROUND(E7,2)*D7,0)</f>
        <v>40311</v>
      </c>
      <c r="G7" s="31"/>
      <c r="H7" s="31"/>
      <c r="I7" s="55">
        <f>E7</f>
        <v>40310.64</v>
      </c>
    </row>
    <row r="8" s="1" customFormat="1" ht="20.1" customHeight="1" spans="1:9">
      <c r="A8" s="30" t="s">
        <v>17</v>
      </c>
      <c r="B8" s="30" t="s">
        <v>18</v>
      </c>
      <c r="C8" s="26"/>
      <c r="D8" s="27"/>
      <c r="E8" s="31"/>
      <c r="F8" s="32"/>
      <c r="G8" s="31"/>
      <c r="H8" s="31"/>
      <c r="I8" s="34"/>
    </row>
    <row r="9" s="1" customFormat="1" ht="20.1" customHeight="1" spans="1:9">
      <c r="A9" s="52" t="s">
        <v>19</v>
      </c>
      <c r="B9" s="53" t="s">
        <v>20</v>
      </c>
      <c r="C9" s="46" t="s">
        <v>16</v>
      </c>
      <c r="D9" s="51">
        <v>1</v>
      </c>
      <c r="E9" s="31">
        <f>SUM(汇总表!D5:D12)*0.002</f>
        <v>18781.392</v>
      </c>
      <c r="F9" s="32">
        <f t="shared" si="0"/>
        <v>18781</v>
      </c>
      <c r="G9" s="31"/>
      <c r="H9" s="31"/>
      <c r="I9" s="34"/>
    </row>
    <row r="10" s="1" customFormat="1" ht="20.1" customHeight="1" spans="1:9">
      <c r="A10" s="52" t="s">
        <v>21</v>
      </c>
      <c r="B10" s="53" t="s">
        <v>22</v>
      </c>
      <c r="C10" s="46" t="s">
        <v>16</v>
      </c>
      <c r="D10" s="51">
        <v>1</v>
      </c>
      <c r="E10" s="31">
        <f>SUM(汇总表!D5:D12)*0.005</f>
        <v>46953.48</v>
      </c>
      <c r="F10" s="32">
        <f t="shared" si="0"/>
        <v>46953</v>
      </c>
      <c r="G10" s="31"/>
      <c r="H10" s="31"/>
      <c r="I10" s="34"/>
    </row>
    <row r="11" s="1" customFormat="1" ht="20.1" customHeight="1" spans="1:9">
      <c r="A11" s="30" t="s">
        <v>23</v>
      </c>
      <c r="B11" s="30" t="s">
        <v>24</v>
      </c>
      <c r="C11" s="26"/>
      <c r="D11" s="27"/>
      <c r="E11" s="31"/>
      <c r="F11" s="32"/>
      <c r="G11" s="31"/>
      <c r="H11" s="31"/>
      <c r="I11" s="32">
        <v>3445573</v>
      </c>
    </row>
    <row r="12" s="1" customFormat="1" ht="20.1" customHeight="1" spans="1:9">
      <c r="A12" s="52" t="s">
        <v>25</v>
      </c>
      <c r="B12" s="52" t="s">
        <v>26</v>
      </c>
      <c r="C12" s="46" t="s">
        <v>16</v>
      </c>
      <c r="D12" s="51">
        <v>1</v>
      </c>
      <c r="E12" s="33"/>
      <c r="F12" s="32">
        <f t="shared" ref="F11:F23" si="1">ROUND(ROUND(E12,2)*D12,0)</f>
        <v>0</v>
      </c>
      <c r="G12" s="31"/>
      <c r="H12" s="31"/>
      <c r="I12" s="34"/>
    </row>
    <row r="13" s="1" customFormat="1" ht="24" customHeight="1" spans="1:9">
      <c r="A13" s="52" t="s">
        <v>27</v>
      </c>
      <c r="B13" s="53" t="s">
        <v>28</v>
      </c>
      <c r="C13" s="46" t="s">
        <v>16</v>
      </c>
      <c r="D13" s="51">
        <v>1</v>
      </c>
      <c r="E13" s="33"/>
      <c r="F13" s="32">
        <f t="shared" si="1"/>
        <v>0</v>
      </c>
      <c r="G13" s="31"/>
      <c r="H13" s="31"/>
      <c r="I13" s="34"/>
    </row>
    <row r="14" s="1" customFormat="1" ht="28" customHeight="1" spans="1:9">
      <c r="A14" s="52" t="s">
        <v>29</v>
      </c>
      <c r="B14" s="53" t="s">
        <v>30</v>
      </c>
      <c r="C14" s="46" t="s">
        <v>16</v>
      </c>
      <c r="D14" s="51">
        <v>1</v>
      </c>
      <c r="E14" s="33"/>
      <c r="F14" s="32">
        <f t="shared" si="1"/>
        <v>0</v>
      </c>
      <c r="G14" s="31"/>
      <c r="H14" s="31"/>
      <c r="I14" s="34"/>
    </row>
    <row r="15" s="1" customFormat="1" ht="20.1" customHeight="1" spans="1:9">
      <c r="A15" s="52" t="s">
        <v>31</v>
      </c>
      <c r="B15" s="52" t="s">
        <v>32</v>
      </c>
      <c r="C15" s="46" t="s">
        <v>16</v>
      </c>
      <c r="D15" s="51">
        <v>1</v>
      </c>
      <c r="E15" s="33"/>
      <c r="F15" s="32">
        <f t="shared" si="1"/>
        <v>0</v>
      </c>
      <c r="G15" s="31"/>
      <c r="H15" s="31"/>
      <c r="I15" s="34"/>
    </row>
    <row r="16" s="1" customFormat="1" ht="20.1" customHeight="1" spans="1:9">
      <c r="A16" s="52" t="s">
        <v>33</v>
      </c>
      <c r="B16" s="52" t="s">
        <v>34</v>
      </c>
      <c r="C16" s="46" t="s">
        <v>16</v>
      </c>
      <c r="D16" s="51">
        <v>1</v>
      </c>
      <c r="E16" s="33"/>
      <c r="F16" s="32">
        <f t="shared" si="1"/>
        <v>0</v>
      </c>
      <c r="G16" s="31"/>
      <c r="H16" s="31"/>
      <c r="I16" s="34"/>
    </row>
    <row r="17" s="1" customFormat="1" ht="20.1" customHeight="1" spans="1:9">
      <c r="A17" s="52" t="s">
        <v>35</v>
      </c>
      <c r="B17" s="52" t="s">
        <v>36</v>
      </c>
      <c r="C17" s="46" t="s">
        <v>16</v>
      </c>
      <c r="D17" s="51">
        <v>1</v>
      </c>
      <c r="E17" s="33"/>
      <c r="F17" s="32">
        <f t="shared" si="1"/>
        <v>0</v>
      </c>
      <c r="G17" s="31"/>
      <c r="H17" s="31"/>
      <c r="I17" s="34"/>
    </row>
    <row r="18" s="1" customFormat="1" ht="28" customHeight="1" spans="1:9">
      <c r="A18" s="52" t="s">
        <v>37</v>
      </c>
      <c r="B18" s="53" t="s">
        <v>38</v>
      </c>
      <c r="C18" s="46" t="s">
        <v>16</v>
      </c>
      <c r="D18" s="51">
        <v>1</v>
      </c>
      <c r="E18" s="33"/>
      <c r="F18" s="32">
        <f t="shared" si="1"/>
        <v>0</v>
      </c>
      <c r="G18" s="31"/>
      <c r="H18" s="31"/>
      <c r="I18" s="34"/>
    </row>
    <row r="19" s="1" customFormat="1" ht="20.1" customHeight="1" spans="1:9">
      <c r="A19" s="52" t="s">
        <v>39</v>
      </c>
      <c r="B19" s="52" t="s">
        <v>40</v>
      </c>
      <c r="C19" s="46" t="s">
        <v>16</v>
      </c>
      <c r="D19" s="51">
        <v>1</v>
      </c>
      <c r="E19" s="33"/>
      <c r="F19" s="32">
        <f t="shared" si="1"/>
        <v>0</v>
      </c>
      <c r="G19" s="31"/>
      <c r="H19" s="31"/>
      <c r="I19" s="34"/>
    </row>
    <row r="20" s="1" customFormat="1" ht="20.1" customHeight="1" spans="1:9">
      <c r="A20" s="52" t="s">
        <v>41</v>
      </c>
      <c r="B20" s="52" t="s">
        <v>42</v>
      </c>
      <c r="C20" s="46" t="s">
        <v>16</v>
      </c>
      <c r="D20" s="51">
        <v>1</v>
      </c>
      <c r="E20" s="31">
        <f>ROUND(I11-SUM(F12:F19),2)</f>
        <v>3445573</v>
      </c>
      <c r="F20" s="32">
        <f t="shared" si="1"/>
        <v>3445573</v>
      </c>
      <c r="G20" s="31"/>
      <c r="H20" s="31"/>
      <c r="I20" s="34"/>
    </row>
    <row r="21" s="1" customFormat="1" ht="20.1" customHeight="1" spans="1:9">
      <c r="A21" s="52" t="s">
        <v>43</v>
      </c>
      <c r="B21" s="52" t="s">
        <v>44</v>
      </c>
      <c r="C21" s="54"/>
      <c r="D21" s="51"/>
      <c r="E21" s="31"/>
      <c r="F21" s="32"/>
      <c r="G21" s="31"/>
      <c r="H21" s="31"/>
      <c r="I21" s="34"/>
    </row>
    <row r="22" s="1" customFormat="1" ht="20.1" customHeight="1" spans="1:9">
      <c r="A22" s="52" t="s">
        <v>45</v>
      </c>
      <c r="B22" s="52" t="s">
        <v>46</v>
      </c>
      <c r="C22" s="54" t="s">
        <v>16</v>
      </c>
      <c r="D22" s="51">
        <v>1</v>
      </c>
      <c r="E22" s="31">
        <v>71231.132125</v>
      </c>
      <c r="F22" s="32">
        <f t="shared" si="1"/>
        <v>71231</v>
      </c>
      <c r="G22" s="31"/>
      <c r="H22" s="31"/>
      <c r="I22" s="34">
        <f>ROUND(130699325*(0.0285%+0.02%+0.006%),0)</f>
        <v>71231</v>
      </c>
    </row>
    <row r="23" s="1" customFormat="1" ht="20.1" customHeight="1" spans="1:9">
      <c r="A23" s="52" t="s">
        <v>47</v>
      </c>
      <c r="B23" s="52" t="s">
        <v>48</v>
      </c>
      <c r="C23" s="54" t="s">
        <v>16</v>
      </c>
      <c r="D23" s="51">
        <v>1</v>
      </c>
      <c r="E23" s="31">
        <v>150000</v>
      </c>
      <c r="F23" s="32">
        <f t="shared" si="1"/>
        <v>150000</v>
      </c>
      <c r="G23" s="31"/>
      <c r="H23" s="31"/>
      <c r="I23" s="34">
        <v>150000</v>
      </c>
    </row>
    <row r="24" s="1" customFormat="1" ht="20.1" customHeight="1" spans="1:9">
      <c r="A24" s="30" t="s">
        <v>49</v>
      </c>
      <c r="B24" s="30" t="s">
        <v>50</v>
      </c>
      <c r="C24" s="54" t="s">
        <v>16</v>
      </c>
      <c r="D24" s="51">
        <v>1</v>
      </c>
      <c r="E24" s="31">
        <v>400000</v>
      </c>
      <c r="F24" s="32">
        <f>IF(OR(E24&lt;G24,E24&gt;H24),"不符合单价范围",(ROUND(ROUND(E24,2)*D24,0)))</f>
        <v>400000</v>
      </c>
      <c r="G24" s="31">
        <v>0</v>
      </c>
      <c r="H24" s="31">
        <f>ROUND(ROUND(I24,2)*1.1,2)</f>
        <v>440000</v>
      </c>
      <c r="I24" s="34">
        <v>400000</v>
      </c>
    </row>
    <row r="25" s="1" customFormat="1" ht="20.1" customHeight="1" spans="1:9">
      <c r="A25" s="30" t="s">
        <v>51</v>
      </c>
      <c r="B25" s="30" t="s">
        <v>52</v>
      </c>
      <c r="C25" s="26" t="s">
        <v>16</v>
      </c>
      <c r="D25" s="27"/>
      <c r="E25" s="31"/>
      <c r="F25" s="32"/>
      <c r="G25" s="31"/>
      <c r="H25" s="31"/>
      <c r="I25" s="34"/>
    </row>
    <row r="26" s="1" customFormat="1" ht="20.1" customHeight="1" spans="1:9">
      <c r="A26" s="30" t="s">
        <v>53</v>
      </c>
      <c r="B26" s="30" t="s">
        <v>54</v>
      </c>
      <c r="C26" s="26" t="s">
        <v>16</v>
      </c>
      <c r="D26" s="51">
        <v>1</v>
      </c>
      <c r="E26" s="33"/>
      <c r="F26" s="32">
        <f>IF(OR(E26&lt;G26,E26&gt;H26),"不符合单价范围",(ROUND(ROUND(E26,2)*D26,0)))</f>
        <v>0</v>
      </c>
      <c r="G26" s="31">
        <v>0</v>
      </c>
      <c r="H26" s="31">
        <f>ROUND(ROUND(I26,2)*1.15,2)</f>
        <v>675935.5</v>
      </c>
      <c r="I26" s="55">
        <v>587770</v>
      </c>
    </row>
    <row r="27" s="1" customFormat="1" ht="20.1" customHeight="1" spans="1:9">
      <c r="A27" s="30" t="s">
        <v>55</v>
      </c>
      <c r="B27" s="30" t="s">
        <v>56</v>
      </c>
      <c r="C27" s="26" t="s">
        <v>16</v>
      </c>
      <c r="D27" s="51">
        <v>1</v>
      </c>
      <c r="E27" s="33"/>
      <c r="F27" s="32">
        <f>(ROUND(ROUND(E27,2)*D27,0))</f>
        <v>0</v>
      </c>
      <c r="G27" s="31"/>
      <c r="H27" s="31"/>
      <c r="I27" s="34"/>
    </row>
    <row r="28" s="1" customFormat="1" ht="35.1" customHeight="1" spans="1:9">
      <c r="A28" s="26"/>
      <c r="B28" s="35" t="s">
        <v>57</v>
      </c>
      <c r="C28" s="35"/>
      <c r="D28" s="29">
        <f>IF(COUNTIF(F5:F27,"不符合单价范围")&gt;0,"不符合报价要求",SUM(F5:F27))</f>
        <v>4172849</v>
      </c>
      <c r="E28" s="28"/>
      <c r="F28" s="29"/>
      <c r="G28" s="31"/>
      <c r="H28" s="31"/>
      <c r="I28" s="34"/>
    </row>
  </sheetData>
  <sheetProtection password="EA4D" sheet="1" objects="1"/>
  <mergeCells count="4">
    <mergeCell ref="A1:F1"/>
    <mergeCell ref="A3:F3"/>
    <mergeCell ref="B28:C28"/>
    <mergeCell ref="D28:F28"/>
  </mergeCells>
  <conditionalFormatting sqref="A10:A20 A24:A2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view="pageBreakPreview" zoomScaleNormal="100" topLeftCell="A20" workbookViewId="0">
      <selection activeCell="E39" sqref="E39"/>
    </sheetView>
  </sheetViews>
  <sheetFormatPr defaultColWidth="9" defaultRowHeight="14.25"/>
  <cols>
    <col min="1" max="1" width="11.75" style="8" customWidth="1"/>
    <col min="2" max="2" width="32.625" style="8" customWidth="1"/>
    <col min="3" max="3" width="7.625" style="8" customWidth="1"/>
    <col min="4" max="4" width="10.625" style="9" customWidth="1"/>
    <col min="5" max="5" width="11.625" style="10" customWidth="1"/>
    <col min="6" max="6" width="11.625" style="11" customWidth="1"/>
    <col min="7" max="8" width="13" style="12" customWidth="1"/>
    <col min="9" max="9" width="12.625" style="12" customWidth="1"/>
    <col min="10" max="10" width="9.5" style="8"/>
    <col min="11" max="16384" width="9" style="8"/>
  </cols>
  <sheetData>
    <row r="1" s="8" customFormat="1" ht="35.1" customHeight="1" spans="1:9">
      <c r="A1" s="13" t="s">
        <v>0</v>
      </c>
      <c r="B1" s="13"/>
      <c r="C1" s="13"/>
      <c r="D1" s="14"/>
      <c r="E1" s="15"/>
      <c r="F1" s="16"/>
      <c r="G1" s="12"/>
      <c r="H1" s="12"/>
      <c r="I1" s="12"/>
    </row>
    <row r="2" s="8" customFormat="1" ht="20.1" customHeight="1" spans="1:9">
      <c r="A2" s="17" t="str">
        <f>汇总表!A2</f>
        <v>项目名称：广州增城至佛山高速公路（增城至天河段）管理、养护及服务房屋工程施工</v>
      </c>
      <c r="B2" s="18"/>
      <c r="C2" s="18"/>
      <c r="D2" s="19"/>
      <c r="E2" s="20"/>
      <c r="F2" s="21"/>
      <c r="G2" s="12"/>
      <c r="H2" s="12"/>
      <c r="I2" s="12"/>
    </row>
    <row r="3" s="8" customFormat="1" ht="30" customHeight="1" spans="1:9">
      <c r="A3" s="22" t="s">
        <v>58</v>
      </c>
      <c r="B3" s="22"/>
      <c r="C3" s="22"/>
      <c r="D3" s="23"/>
      <c r="E3" s="24"/>
      <c r="F3" s="25"/>
      <c r="G3" s="12"/>
      <c r="H3" s="12"/>
      <c r="I3" s="12"/>
    </row>
    <row r="4" s="8" customFormat="1" ht="20.1" customHeight="1" spans="1:13">
      <c r="A4" s="26" t="s">
        <v>2</v>
      </c>
      <c r="B4" s="26" t="s">
        <v>3</v>
      </c>
      <c r="C4" s="26" t="s">
        <v>4</v>
      </c>
      <c r="D4" s="27" t="s">
        <v>5</v>
      </c>
      <c r="E4" s="28" t="s">
        <v>6</v>
      </c>
      <c r="F4" s="29" t="s">
        <v>7</v>
      </c>
      <c r="G4" s="28" t="s">
        <v>8</v>
      </c>
      <c r="H4" s="28" t="s">
        <v>9</v>
      </c>
      <c r="I4" s="28" t="s">
        <v>10</v>
      </c>
      <c r="J4" s="1"/>
      <c r="K4" s="1"/>
      <c r="L4" s="1"/>
      <c r="M4" s="1"/>
    </row>
    <row r="5" s="8" customFormat="1" ht="20.1" customHeight="1" spans="1:9">
      <c r="A5" s="30" t="s">
        <v>59</v>
      </c>
      <c r="B5" s="30" t="s">
        <v>60</v>
      </c>
      <c r="C5" s="26"/>
      <c r="D5" s="27"/>
      <c r="E5" s="31"/>
      <c r="F5" s="32"/>
      <c r="G5" s="31"/>
      <c r="H5" s="31"/>
      <c r="I5" s="34"/>
    </row>
    <row r="6" s="8" customFormat="1" ht="20.1" customHeight="1" spans="1:9">
      <c r="A6" s="30" t="s">
        <v>61</v>
      </c>
      <c r="B6" s="30" t="s">
        <v>60</v>
      </c>
      <c r="C6" s="26"/>
      <c r="D6" s="27"/>
      <c r="E6" s="31"/>
      <c r="F6" s="32"/>
      <c r="G6" s="31"/>
      <c r="H6" s="31"/>
      <c r="I6" s="34"/>
    </row>
    <row r="7" s="8" customFormat="1" ht="20.1" customHeight="1" spans="1:9">
      <c r="A7" s="30" t="s">
        <v>62</v>
      </c>
      <c r="B7" s="30" t="s">
        <v>63</v>
      </c>
      <c r="C7" s="26"/>
      <c r="D7" s="27"/>
      <c r="E7" s="31"/>
      <c r="F7" s="32"/>
      <c r="G7" s="31"/>
      <c r="H7" s="31"/>
      <c r="I7" s="34"/>
    </row>
    <row r="8" s="8" customFormat="1" ht="20.1" customHeight="1" spans="1:9">
      <c r="A8" s="30" t="s">
        <v>64</v>
      </c>
      <c r="B8" s="30" t="s">
        <v>65</v>
      </c>
      <c r="C8" s="26"/>
      <c r="D8" s="27"/>
      <c r="E8" s="31"/>
      <c r="F8" s="32"/>
      <c r="G8" s="31"/>
      <c r="H8" s="31"/>
      <c r="I8" s="34"/>
    </row>
    <row r="9" s="8" customFormat="1" ht="20.1" customHeight="1" spans="1:9">
      <c r="A9" s="44" t="s">
        <v>66</v>
      </c>
      <c r="B9" s="45" t="s">
        <v>67</v>
      </c>
      <c r="C9" s="46" t="s">
        <v>68</v>
      </c>
      <c r="D9" s="47">
        <v>50809.726</v>
      </c>
      <c r="E9" s="33"/>
      <c r="F9" s="32">
        <f>IF(OR(E9&lt;G9,E9&gt;H9),"不符合单价范围",(ROUND(ROUND(E9,2)*D9,0)))</f>
        <v>0</v>
      </c>
      <c r="G9" s="31"/>
      <c r="H9" s="31">
        <f>ROUND(ROUND(I9,2)*1.15,2)</f>
        <v>28.59</v>
      </c>
      <c r="I9" s="34">
        <v>24.86</v>
      </c>
    </row>
    <row r="10" s="8" customFormat="1" ht="20.1" customHeight="1" spans="1:9">
      <c r="A10" s="44" t="s">
        <v>69</v>
      </c>
      <c r="B10" s="45" t="s">
        <v>70</v>
      </c>
      <c r="C10" s="46"/>
      <c r="D10" s="47"/>
      <c r="E10" s="31"/>
      <c r="F10" s="32"/>
      <c r="G10" s="31"/>
      <c r="H10" s="31"/>
      <c r="I10" s="34"/>
    </row>
    <row r="11" s="8" customFormat="1" ht="20.1" customHeight="1" spans="1:9">
      <c r="A11" s="44" t="s">
        <v>71</v>
      </c>
      <c r="B11" s="45" t="s">
        <v>70</v>
      </c>
      <c r="C11" s="46"/>
      <c r="D11" s="47"/>
      <c r="E11" s="31"/>
      <c r="F11" s="32"/>
      <c r="G11" s="31"/>
      <c r="H11" s="31"/>
      <c r="I11" s="34"/>
    </row>
    <row r="12" s="8" customFormat="1" ht="20.1" customHeight="1" spans="1:9">
      <c r="A12" s="44" t="s">
        <v>72</v>
      </c>
      <c r="B12" s="45" t="s">
        <v>73</v>
      </c>
      <c r="C12" s="46"/>
      <c r="D12" s="47"/>
      <c r="E12" s="31"/>
      <c r="F12" s="32"/>
      <c r="G12" s="31"/>
      <c r="H12" s="31"/>
      <c r="I12" s="34"/>
    </row>
    <row r="13" s="8" customFormat="1" ht="20.1" customHeight="1" spans="1:9">
      <c r="A13" s="44" t="s">
        <v>74</v>
      </c>
      <c r="B13" s="45" t="s">
        <v>75</v>
      </c>
      <c r="C13" s="46"/>
      <c r="D13" s="47"/>
      <c r="E13" s="31"/>
      <c r="F13" s="32"/>
      <c r="G13" s="31"/>
      <c r="H13" s="31"/>
      <c r="I13" s="34"/>
    </row>
    <row r="14" s="8" customFormat="1" ht="20.1" customHeight="1" spans="1:9">
      <c r="A14" s="48" t="s">
        <v>76</v>
      </c>
      <c r="B14" s="49" t="s">
        <v>77</v>
      </c>
      <c r="C14" s="50" t="s">
        <v>68</v>
      </c>
      <c r="D14" s="47">
        <v>50809.737</v>
      </c>
      <c r="E14" s="33"/>
      <c r="F14" s="32">
        <f>IF(OR(E14&lt;G14,E14&gt;H14),"不符合单价范围",(ROUND(ROUND(E14,2)*D14,0)))</f>
        <v>0</v>
      </c>
      <c r="G14" s="31"/>
      <c r="H14" s="31">
        <f>ROUND(ROUND(I14,2)*1.15,2)</f>
        <v>53.82</v>
      </c>
      <c r="I14" s="34">
        <v>46.8</v>
      </c>
    </row>
    <row r="15" s="8" customFormat="1" ht="20.1" customHeight="1" spans="1:9">
      <c r="A15" s="48" t="s">
        <v>78</v>
      </c>
      <c r="B15" s="49" t="s">
        <v>79</v>
      </c>
      <c r="C15" s="50"/>
      <c r="D15" s="47"/>
      <c r="E15" s="31"/>
      <c r="F15" s="32"/>
      <c r="G15" s="31"/>
      <c r="H15" s="31"/>
      <c r="I15" s="34"/>
    </row>
    <row r="16" s="8" customFormat="1" ht="20.1" customHeight="1" spans="1:9">
      <c r="A16" s="44" t="s">
        <v>80</v>
      </c>
      <c r="B16" s="45" t="s">
        <v>65</v>
      </c>
      <c r="C16" s="46"/>
      <c r="D16" s="47"/>
      <c r="E16" s="31"/>
      <c r="F16" s="32"/>
      <c r="G16" s="31"/>
      <c r="H16" s="31"/>
      <c r="I16" s="34"/>
    </row>
    <row r="17" s="8" customFormat="1" ht="20.1" customHeight="1" spans="1:9">
      <c r="A17" s="44" t="s">
        <v>81</v>
      </c>
      <c r="B17" s="45" t="s">
        <v>67</v>
      </c>
      <c r="C17" s="46" t="s">
        <v>68</v>
      </c>
      <c r="D17" s="47">
        <v>7370.03</v>
      </c>
      <c r="E17" s="33"/>
      <c r="F17" s="32">
        <f>IF(OR(E17&lt;G17,E17&gt;H17),"不符合单价范围",(ROUND(ROUND(E17,2)*D17,0)))</f>
        <v>0</v>
      </c>
      <c r="G17" s="31"/>
      <c r="H17" s="31">
        <f>ROUND(ROUND(I17,2)*1.15,2)</f>
        <v>44.01</v>
      </c>
      <c r="I17" s="34">
        <v>38.27</v>
      </c>
    </row>
    <row r="18" s="8" customFormat="1" ht="20.1" customHeight="1" spans="1:9">
      <c r="A18" s="44" t="s">
        <v>82</v>
      </c>
      <c r="B18" s="45" t="s">
        <v>75</v>
      </c>
      <c r="C18" s="46"/>
      <c r="D18" s="47"/>
      <c r="E18" s="31"/>
      <c r="F18" s="32"/>
      <c r="G18" s="31"/>
      <c r="H18" s="31"/>
      <c r="I18" s="34"/>
    </row>
    <row r="19" s="8" customFormat="1" ht="20.1" customHeight="1" spans="1:9">
      <c r="A19" s="48" t="s">
        <v>83</v>
      </c>
      <c r="B19" s="49" t="s">
        <v>84</v>
      </c>
      <c r="C19" s="50" t="s">
        <v>68</v>
      </c>
      <c r="D19" s="47">
        <v>50616.239</v>
      </c>
      <c r="E19" s="33"/>
      <c r="F19" s="32">
        <f>IF(OR(E19&lt;G19,E19&gt;H19),"不符合单价范围",(ROUND(ROUND(E19,2)*D19,0)))</f>
        <v>0</v>
      </c>
      <c r="G19" s="31"/>
      <c r="H19" s="31">
        <f>ROUND(ROUND(I19,2)*1.15,2)</f>
        <v>63.23</v>
      </c>
      <c r="I19" s="34">
        <v>54.98</v>
      </c>
    </row>
    <row r="20" s="8" customFormat="1" ht="20.1" customHeight="1" spans="1:9">
      <c r="A20" s="48" t="s">
        <v>85</v>
      </c>
      <c r="B20" s="49" t="s">
        <v>86</v>
      </c>
      <c r="C20" s="50"/>
      <c r="D20" s="47"/>
      <c r="E20" s="31"/>
      <c r="F20" s="32"/>
      <c r="G20" s="31"/>
      <c r="H20" s="31"/>
      <c r="I20" s="34"/>
    </row>
    <row r="21" s="8" customFormat="1" ht="20.1" customHeight="1" spans="1:9">
      <c r="A21" s="30" t="s">
        <v>87</v>
      </c>
      <c r="B21" s="30" t="s">
        <v>65</v>
      </c>
      <c r="C21" s="26"/>
      <c r="D21" s="27"/>
      <c r="E21" s="31"/>
      <c r="F21" s="32"/>
      <c r="G21" s="31"/>
      <c r="H21" s="31"/>
      <c r="I21" s="34"/>
    </row>
    <row r="22" s="8" customFormat="1" ht="20.1" customHeight="1" spans="1:9">
      <c r="A22" s="44" t="s">
        <v>88</v>
      </c>
      <c r="B22" s="45" t="s">
        <v>67</v>
      </c>
      <c r="C22" s="46" t="s">
        <v>68</v>
      </c>
      <c r="D22" s="47">
        <v>7019.15</v>
      </c>
      <c r="E22" s="33"/>
      <c r="F22" s="32">
        <f>IF(OR(E22&lt;G22,E22&gt;H22),"不符合单价范围",(ROUND(ROUND(E22,2)*D22,0)))</f>
        <v>0</v>
      </c>
      <c r="G22" s="31"/>
      <c r="H22" s="31">
        <f>ROUND(ROUND(I22,2)*1.15,2)</f>
        <v>45.76</v>
      </c>
      <c r="I22" s="34">
        <v>39.79</v>
      </c>
    </row>
    <row r="23" s="8" customFormat="1" ht="20.1" customHeight="1" spans="1:9">
      <c r="A23" s="44" t="s">
        <v>89</v>
      </c>
      <c r="B23" s="45" t="s">
        <v>90</v>
      </c>
      <c r="C23" s="46"/>
      <c r="D23" s="47"/>
      <c r="E23" s="31"/>
      <c r="F23" s="32"/>
      <c r="G23" s="31"/>
      <c r="H23" s="31"/>
      <c r="I23" s="34"/>
    </row>
    <row r="24" s="8" customFormat="1" ht="20.1" customHeight="1" spans="1:9">
      <c r="A24" s="48" t="s">
        <v>91</v>
      </c>
      <c r="B24" s="49" t="s">
        <v>92</v>
      </c>
      <c r="C24" s="50"/>
      <c r="D24" s="27"/>
      <c r="E24" s="31"/>
      <c r="F24" s="32"/>
      <c r="G24" s="31"/>
      <c r="H24" s="31"/>
      <c r="I24" s="34"/>
    </row>
    <row r="25" s="8" customFormat="1" ht="20.1" customHeight="1" spans="1:9">
      <c r="A25" s="48" t="s">
        <v>93</v>
      </c>
      <c r="B25" s="49" t="s">
        <v>94</v>
      </c>
      <c r="C25" s="50" t="s">
        <v>68</v>
      </c>
      <c r="D25" s="27">
        <v>49239.784</v>
      </c>
      <c r="E25" s="33"/>
      <c r="F25" s="32">
        <f>IF(OR(E25&lt;G25,E25&gt;H25),"不符合单价范围",(ROUND(ROUND(E25,2)*D25,0)))</f>
        <v>0</v>
      </c>
      <c r="G25" s="31"/>
      <c r="H25" s="31">
        <f>ROUND(ROUND(I25,2)*1.15,2)</f>
        <v>6.19</v>
      </c>
      <c r="I25" s="34">
        <v>5.38</v>
      </c>
    </row>
    <row r="26" s="8" customFormat="1" ht="20.1" customHeight="1" spans="1:9">
      <c r="A26" s="30" t="s">
        <v>95</v>
      </c>
      <c r="B26" s="30" t="s">
        <v>96</v>
      </c>
      <c r="C26" s="26" t="s">
        <v>68</v>
      </c>
      <c r="D26" s="27"/>
      <c r="E26" s="31"/>
      <c r="F26" s="32"/>
      <c r="G26" s="31"/>
      <c r="H26" s="31"/>
      <c r="I26" s="34"/>
    </row>
    <row r="27" s="8" customFormat="1" ht="20.1" customHeight="1" spans="1:9">
      <c r="A27" s="30" t="s">
        <v>97</v>
      </c>
      <c r="B27" s="30" t="s">
        <v>98</v>
      </c>
      <c r="C27" s="26"/>
      <c r="D27" s="27"/>
      <c r="E27" s="31"/>
      <c r="F27" s="32"/>
      <c r="G27" s="31"/>
      <c r="H27" s="31"/>
      <c r="I27" s="34"/>
    </row>
    <row r="28" s="8" customFormat="1" ht="20.1" customHeight="1" spans="1:9">
      <c r="A28" s="44" t="s">
        <v>99</v>
      </c>
      <c r="B28" s="45" t="s">
        <v>100</v>
      </c>
      <c r="C28" s="46" t="s">
        <v>68</v>
      </c>
      <c r="D28" s="47">
        <v>6684.9</v>
      </c>
      <c r="E28" s="33"/>
      <c r="F28" s="32">
        <f>IF(OR(E28&lt;G28,E28&gt;H28),"不符合单价范围",(ROUND(ROUND(E28,2)*D28,0)))</f>
        <v>0</v>
      </c>
      <c r="G28" s="31"/>
      <c r="H28" s="31">
        <f>ROUND(ROUND(I28,2)*1.15,2)</f>
        <v>107.71</v>
      </c>
      <c r="I28" s="34">
        <v>93.66</v>
      </c>
    </row>
    <row r="29" s="8" customFormat="1" ht="20.1" customHeight="1" spans="1:9">
      <c r="A29" s="44" t="s">
        <v>101</v>
      </c>
      <c r="B29" s="45" t="s">
        <v>102</v>
      </c>
      <c r="C29" s="46" t="s">
        <v>68</v>
      </c>
      <c r="D29" s="47">
        <v>49310.859</v>
      </c>
      <c r="E29" s="33"/>
      <c r="F29" s="32">
        <f>IF(OR(E29&lt;G29,E29&gt;H29),"不符合单价范围",(ROUND(ROUND(E29,2)*D29,0)))</f>
        <v>0</v>
      </c>
      <c r="G29" s="31"/>
      <c r="H29" s="31">
        <f>ROUND(ROUND(I29,2)*1.15,2)</f>
        <v>117.96</v>
      </c>
      <c r="I29" s="34">
        <v>102.57</v>
      </c>
    </row>
    <row r="30" s="8" customFormat="1" ht="20.1" customHeight="1" spans="1:9">
      <c r="A30" s="44" t="s">
        <v>103</v>
      </c>
      <c r="B30" s="45" t="s">
        <v>104</v>
      </c>
      <c r="C30" s="46"/>
      <c r="D30" s="47"/>
      <c r="E30" s="31"/>
      <c r="F30" s="32"/>
      <c r="G30" s="31"/>
      <c r="H30" s="31"/>
      <c r="I30" s="34"/>
    </row>
    <row r="31" s="8" customFormat="1" ht="20.1" customHeight="1" spans="1:9">
      <c r="A31" s="44" t="s">
        <v>105</v>
      </c>
      <c r="B31" s="45" t="s">
        <v>106</v>
      </c>
      <c r="C31" s="46" t="s">
        <v>107</v>
      </c>
      <c r="D31" s="47">
        <v>6219</v>
      </c>
      <c r="E31" s="33"/>
      <c r="F31" s="32">
        <f>IF(OR(E31&lt;G31,E31&gt;H31),"不符合单价范围",(ROUND(ROUND(E31,2)*D31,0)))</f>
        <v>0</v>
      </c>
      <c r="G31" s="31"/>
      <c r="H31" s="31">
        <f>ROUND(ROUND(I31,2)*1.15,2)</f>
        <v>6.08</v>
      </c>
      <c r="I31" s="34">
        <v>5.29</v>
      </c>
    </row>
    <row r="32" s="8" customFormat="1" ht="20.1" customHeight="1" spans="1:9">
      <c r="A32" s="48" t="s">
        <v>108</v>
      </c>
      <c r="B32" s="49" t="s">
        <v>109</v>
      </c>
      <c r="C32" s="50" t="s">
        <v>107</v>
      </c>
      <c r="D32" s="47">
        <v>6992.93</v>
      </c>
      <c r="E32" s="33"/>
      <c r="F32" s="32">
        <f>IF(OR(E32&lt;G32,E32&gt;H32),"不符合单价范围",(ROUND(ROUND(E32,2)*D32,0)))</f>
        <v>0</v>
      </c>
      <c r="G32" s="31"/>
      <c r="H32" s="31">
        <f>ROUND(ROUND(I32,2)*1.15,2)</f>
        <v>5.99</v>
      </c>
      <c r="I32" s="34">
        <v>5.21</v>
      </c>
    </row>
    <row r="33" s="8" customFormat="1" ht="26" customHeight="1" spans="1:9">
      <c r="A33" s="48" t="s">
        <v>110</v>
      </c>
      <c r="B33" s="49" t="s">
        <v>111</v>
      </c>
      <c r="C33" s="50"/>
      <c r="D33" s="47"/>
      <c r="E33" s="31"/>
      <c r="F33" s="32"/>
      <c r="G33" s="31"/>
      <c r="H33" s="31"/>
      <c r="I33" s="34"/>
    </row>
    <row r="34" s="8" customFormat="1" ht="20.1" customHeight="1" spans="1:9">
      <c r="A34" s="30" t="s">
        <v>112</v>
      </c>
      <c r="B34" s="30" t="s">
        <v>113</v>
      </c>
      <c r="C34" s="26"/>
      <c r="D34" s="27"/>
      <c r="E34" s="31"/>
      <c r="F34" s="32"/>
      <c r="G34" s="31"/>
      <c r="H34" s="31"/>
      <c r="I34" s="34"/>
    </row>
    <row r="35" s="8" customFormat="1" ht="20.1" customHeight="1" spans="1:9">
      <c r="A35" s="48" t="s">
        <v>114</v>
      </c>
      <c r="B35" s="49" t="s">
        <v>115</v>
      </c>
      <c r="C35" s="50"/>
      <c r="D35" s="27"/>
      <c r="E35" s="31"/>
      <c r="F35" s="32"/>
      <c r="G35" s="31"/>
      <c r="H35" s="31"/>
      <c r="I35" s="34"/>
    </row>
    <row r="36" s="8" customFormat="1" ht="20.1" customHeight="1" spans="1:9">
      <c r="A36" s="30" t="s">
        <v>116</v>
      </c>
      <c r="B36" s="30" t="s">
        <v>117</v>
      </c>
      <c r="C36" s="26" t="s">
        <v>118</v>
      </c>
      <c r="D36" s="27">
        <v>158.704</v>
      </c>
      <c r="E36" s="33"/>
      <c r="F36" s="32">
        <f>IF(OR(E36&lt;G36,E36&gt;H36),"不符合单价范围",(ROUND(ROUND(E36,2)*D36,0)))</f>
        <v>0</v>
      </c>
      <c r="G36" s="31"/>
      <c r="H36" s="31">
        <f>ROUND(ROUND(I36,2)*1.15,2)</f>
        <v>1137.3</v>
      </c>
      <c r="I36" s="34">
        <v>988.96</v>
      </c>
    </row>
    <row r="37" s="8" customFormat="1" ht="20.1" customHeight="1" spans="1:9">
      <c r="A37" s="30" t="s">
        <v>119</v>
      </c>
      <c r="B37" s="30" t="s">
        <v>120</v>
      </c>
      <c r="C37" s="26" t="s">
        <v>118</v>
      </c>
      <c r="D37" s="27">
        <v>158.704</v>
      </c>
      <c r="E37" s="33"/>
      <c r="F37" s="32">
        <f>IF(OR(E37&lt;G37,E37&gt;H37),"不符合单价范围",(ROUND(ROUND(E37,2)*D37,0)))</f>
        <v>0</v>
      </c>
      <c r="G37" s="31"/>
      <c r="H37" s="31">
        <f>ROUND(ROUND(I37,2)*1.15,2)</f>
        <v>281.89</v>
      </c>
      <c r="I37" s="34">
        <v>245.12</v>
      </c>
    </row>
    <row r="38" s="8" customFormat="1" ht="20.1" customHeight="1" spans="1:9">
      <c r="A38" s="30" t="s">
        <v>121</v>
      </c>
      <c r="B38" s="30" t="s">
        <v>122</v>
      </c>
      <c r="C38" s="26"/>
      <c r="D38" s="27"/>
      <c r="E38" s="31"/>
      <c r="F38" s="32"/>
      <c r="G38" s="31"/>
      <c r="H38" s="31"/>
      <c r="I38" s="34"/>
    </row>
    <row r="39" s="8" customFormat="1" ht="20.1" customHeight="1" spans="1:9">
      <c r="A39" s="30" t="s">
        <v>123</v>
      </c>
      <c r="B39" s="30" t="s">
        <v>124</v>
      </c>
      <c r="C39" s="26" t="s">
        <v>118</v>
      </c>
      <c r="D39" s="27">
        <v>302.9</v>
      </c>
      <c r="E39" s="33"/>
      <c r="F39" s="32">
        <f>IF(OR(E39&lt;G39,E39&gt;H39),"不符合单价范围",(ROUND(ROUND(E39,2)*D39,0)))</f>
        <v>0</v>
      </c>
      <c r="G39" s="31"/>
      <c r="H39" s="31">
        <f>ROUND(ROUND(I39,2)*1.15,2)</f>
        <v>704.79</v>
      </c>
      <c r="I39" s="34">
        <v>612.86</v>
      </c>
    </row>
    <row r="40" s="8" customFormat="1" ht="35.1" customHeight="1" spans="1:9">
      <c r="A40" s="26"/>
      <c r="B40" s="35" t="s">
        <v>125</v>
      </c>
      <c r="C40" s="35"/>
      <c r="D40" s="26">
        <f>IF(COUNTIF(F5:F39,"不符合单价范围")&gt;0,"不符合报价要求",SUM(F5:F39))</f>
        <v>0</v>
      </c>
      <c r="E40" s="26"/>
      <c r="F40" s="26"/>
      <c r="G40" s="31"/>
      <c r="H40" s="31"/>
      <c r="I40" s="36"/>
    </row>
  </sheetData>
  <sheetProtection password="EA4D" sheet="1" objects="1"/>
  <mergeCells count="4">
    <mergeCell ref="A1:F1"/>
    <mergeCell ref="A3:F3"/>
    <mergeCell ref="B40:C40"/>
    <mergeCell ref="D40:F40"/>
  </mergeCells>
  <conditionalFormatting sqref="A5:A3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view="pageBreakPreview" zoomScaleNormal="100" workbookViewId="0">
      <selection activeCell="G1" sqref="G$1:I$1048576"/>
    </sheetView>
  </sheetViews>
  <sheetFormatPr defaultColWidth="9" defaultRowHeight="14.25"/>
  <cols>
    <col min="1" max="1" width="10.625" style="1" customWidth="1"/>
    <col min="2" max="2" width="32.625" style="1" customWidth="1"/>
    <col min="3" max="3" width="7.625" style="1" customWidth="1"/>
    <col min="4" max="4" width="10.625" style="37" customWidth="1"/>
    <col min="5" max="5" width="11.625" style="38" customWidth="1"/>
    <col min="6" max="6" width="11.625" style="39" customWidth="1"/>
    <col min="7" max="8" width="13" style="40" customWidth="1"/>
    <col min="9" max="9" width="12.625" style="40" customWidth="1"/>
    <col min="10" max="16384" width="9" style="1"/>
  </cols>
  <sheetData>
    <row r="1" s="1" customFormat="1" ht="35.1" customHeight="1" spans="1:9">
      <c r="A1" s="13" t="s">
        <v>0</v>
      </c>
      <c r="B1" s="13"/>
      <c r="C1" s="13"/>
      <c r="D1" s="14"/>
      <c r="E1" s="15"/>
      <c r="F1" s="16"/>
      <c r="G1" s="12"/>
      <c r="H1" s="12"/>
      <c r="I1" s="12"/>
    </row>
    <row r="2" s="1" customFormat="1" ht="20.1" customHeight="1" spans="1:9">
      <c r="A2" s="17" t="str">
        <f>汇总表!A2</f>
        <v>项目名称：广州增城至佛山高速公路（增城至天河段）管理、养护及服务房屋工程施工</v>
      </c>
      <c r="B2" s="18"/>
      <c r="C2" s="18"/>
      <c r="D2" s="19"/>
      <c r="E2" s="20"/>
      <c r="F2" s="21"/>
      <c r="G2" s="12"/>
      <c r="H2" s="12"/>
      <c r="I2" s="12"/>
    </row>
    <row r="3" s="1" customFormat="1" ht="30" customHeight="1" spans="1:9">
      <c r="A3" s="22" t="s">
        <v>126</v>
      </c>
      <c r="B3" s="22"/>
      <c r="C3" s="22"/>
      <c r="D3" s="23"/>
      <c r="E3" s="24"/>
      <c r="F3" s="25"/>
      <c r="G3" s="12"/>
      <c r="H3" s="12"/>
      <c r="I3" s="12"/>
    </row>
    <row r="4" s="1" customFormat="1" ht="20.1" customHeight="1" spans="1:9">
      <c r="A4" s="26" t="s">
        <v>2</v>
      </c>
      <c r="B4" s="26" t="s">
        <v>3</v>
      </c>
      <c r="C4" s="26" t="s">
        <v>4</v>
      </c>
      <c r="D4" s="27" t="s">
        <v>5</v>
      </c>
      <c r="E4" s="28" t="s">
        <v>6</v>
      </c>
      <c r="F4" s="29" t="s">
        <v>7</v>
      </c>
      <c r="G4" s="28" t="s">
        <v>8</v>
      </c>
      <c r="H4" s="28" t="s">
        <v>9</v>
      </c>
      <c r="I4" s="28" t="s">
        <v>10</v>
      </c>
    </row>
    <row r="5" s="1" customFormat="1" ht="20.1" customHeight="1" spans="1:9">
      <c r="A5" s="41" t="s">
        <v>127</v>
      </c>
      <c r="B5" s="41" t="s">
        <v>128</v>
      </c>
      <c r="C5" s="42"/>
      <c r="D5" s="43"/>
      <c r="E5" s="31"/>
      <c r="F5" s="32"/>
      <c r="G5" s="31"/>
      <c r="H5" s="31"/>
      <c r="I5" s="34"/>
    </row>
    <row r="6" s="1" customFormat="1" ht="20.1" customHeight="1" spans="1:9">
      <c r="A6" s="41" t="s">
        <v>129</v>
      </c>
      <c r="B6" s="41" t="s">
        <v>130</v>
      </c>
      <c r="C6" s="42" t="s">
        <v>131</v>
      </c>
      <c r="D6" s="43">
        <v>200</v>
      </c>
      <c r="E6" s="33"/>
      <c r="F6" s="32">
        <f t="shared" ref="F5:F21" si="0">IF(OR(E6&lt;G6,E6&gt;H6),"不符合单价范围",(ROUND(ROUND(E6,2)*D6,0)))</f>
        <v>0</v>
      </c>
      <c r="G6" s="31"/>
      <c r="H6" s="31">
        <f t="shared" ref="H6:H25" si="1">ROUND(ROUND(I6,2)*1.15,2)</f>
        <v>304.08</v>
      </c>
      <c r="I6" s="34">
        <v>264.42</v>
      </c>
    </row>
    <row r="7" s="1" customFormat="1" ht="20.1" customHeight="1" spans="1:9">
      <c r="A7" s="41" t="s">
        <v>132</v>
      </c>
      <c r="B7" s="41" t="s">
        <v>133</v>
      </c>
      <c r="C7" s="42" t="s">
        <v>131</v>
      </c>
      <c r="D7" s="43">
        <v>200</v>
      </c>
      <c r="E7" s="33"/>
      <c r="F7" s="32">
        <f t="shared" si="0"/>
        <v>0</v>
      </c>
      <c r="G7" s="31"/>
      <c r="H7" s="31">
        <f t="shared" si="1"/>
        <v>248.96</v>
      </c>
      <c r="I7" s="34">
        <v>216.49</v>
      </c>
    </row>
    <row r="8" s="1" customFormat="1" ht="20.1" customHeight="1" spans="1:9">
      <c r="A8" s="41" t="s">
        <v>134</v>
      </c>
      <c r="B8" s="41" t="s">
        <v>135</v>
      </c>
      <c r="C8" s="42"/>
      <c r="D8" s="43"/>
      <c r="E8" s="31"/>
      <c r="F8" s="32"/>
      <c r="G8" s="31"/>
      <c r="H8" s="31"/>
      <c r="I8" s="34"/>
    </row>
    <row r="9" s="1" customFormat="1" ht="20.1" customHeight="1" spans="1:9">
      <c r="A9" s="41" t="s">
        <v>136</v>
      </c>
      <c r="B9" s="41" t="s">
        <v>137</v>
      </c>
      <c r="C9" s="42"/>
      <c r="D9" s="43"/>
      <c r="E9" s="31"/>
      <c r="F9" s="32"/>
      <c r="G9" s="31"/>
      <c r="H9" s="31"/>
      <c r="I9" s="34"/>
    </row>
    <row r="10" s="1" customFormat="1" ht="20.1" customHeight="1" spans="1:9">
      <c r="A10" s="41" t="s">
        <v>138</v>
      </c>
      <c r="B10" s="41" t="s">
        <v>139</v>
      </c>
      <c r="C10" s="42" t="s">
        <v>131</v>
      </c>
      <c r="D10" s="43">
        <v>2</v>
      </c>
      <c r="E10" s="33"/>
      <c r="F10" s="32">
        <f t="shared" si="0"/>
        <v>0</v>
      </c>
      <c r="G10" s="31"/>
      <c r="H10" s="31">
        <f t="shared" si="1"/>
        <v>1634.43</v>
      </c>
      <c r="I10" s="34">
        <v>1421.24</v>
      </c>
    </row>
    <row r="11" s="1" customFormat="1" ht="20.1" customHeight="1" spans="1:9">
      <c r="A11" s="41" t="s">
        <v>140</v>
      </c>
      <c r="B11" s="41" t="s">
        <v>141</v>
      </c>
      <c r="C11" s="42" t="s">
        <v>131</v>
      </c>
      <c r="D11" s="43">
        <v>4</v>
      </c>
      <c r="E11" s="33"/>
      <c r="F11" s="32">
        <f t="shared" si="0"/>
        <v>0</v>
      </c>
      <c r="G11" s="31"/>
      <c r="H11" s="31">
        <f t="shared" si="1"/>
        <v>1596.5</v>
      </c>
      <c r="I11" s="34">
        <v>1388.26</v>
      </c>
    </row>
    <row r="12" s="1" customFormat="1" ht="20.1" customHeight="1" spans="1:9">
      <c r="A12" s="41" t="s">
        <v>142</v>
      </c>
      <c r="B12" s="41" t="s">
        <v>143</v>
      </c>
      <c r="C12" s="42" t="s">
        <v>131</v>
      </c>
      <c r="D12" s="43">
        <v>26</v>
      </c>
      <c r="E12" s="33"/>
      <c r="F12" s="32">
        <f t="shared" si="0"/>
        <v>0</v>
      </c>
      <c r="G12" s="31"/>
      <c r="H12" s="31">
        <f t="shared" si="1"/>
        <v>2415.3</v>
      </c>
      <c r="I12" s="34">
        <v>2100.26</v>
      </c>
    </row>
    <row r="13" s="1" customFormat="1" ht="20.1" customHeight="1" spans="1:9">
      <c r="A13" s="41" t="s">
        <v>144</v>
      </c>
      <c r="B13" s="41" t="s">
        <v>145</v>
      </c>
      <c r="C13" s="42" t="s">
        <v>131</v>
      </c>
      <c r="D13" s="43">
        <v>5</v>
      </c>
      <c r="E13" s="33"/>
      <c r="F13" s="32">
        <f t="shared" si="0"/>
        <v>0</v>
      </c>
      <c r="G13" s="31"/>
      <c r="H13" s="31">
        <f t="shared" si="1"/>
        <v>2210.71</v>
      </c>
      <c r="I13" s="34">
        <v>1922.36</v>
      </c>
    </row>
    <row r="14" s="1" customFormat="1" ht="20.1" customHeight="1" spans="1:9">
      <c r="A14" s="41" t="s">
        <v>146</v>
      </c>
      <c r="B14" s="41" t="s">
        <v>147</v>
      </c>
      <c r="C14" s="42" t="s">
        <v>131</v>
      </c>
      <c r="D14" s="43">
        <v>2</v>
      </c>
      <c r="E14" s="33"/>
      <c r="F14" s="32">
        <f t="shared" si="0"/>
        <v>0</v>
      </c>
      <c r="G14" s="31"/>
      <c r="H14" s="31">
        <f t="shared" si="1"/>
        <v>1575.76</v>
      </c>
      <c r="I14" s="34">
        <v>1370.23</v>
      </c>
    </row>
    <row r="15" s="1" customFormat="1" ht="20.1" customHeight="1" spans="1:9">
      <c r="A15" s="41" t="s">
        <v>148</v>
      </c>
      <c r="B15" s="41" t="s">
        <v>149</v>
      </c>
      <c r="C15" s="42" t="s">
        <v>131</v>
      </c>
      <c r="D15" s="43">
        <v>6</v>
      </c>
      <c r="E15" s="33"/>
      <c r="F15" s="32">
        <f t="shared" si="0"/>
        <v>0</v>
      </c>
      <c r="G15" s="31"/>
      <c r="H15" s="31">
        <f t="shared" si="1"/>
        <v>2035.44</v>
      </c>
      <c r="I15" s="34">
        <v>1769.95</v>
      </c>
    </row>
    <row r="16" s="1" customFormat="1" ht="20.1" customHeight="1" spans="1:9">
      <c r="A16" s="41" t="s">
        <v>150</v>
      </c>
      <c r="B16" s="41" t="s">
        <v>151</v>
      </c>
      <c r="C16" s="42" t="s">
        <v>131</v>
      </c>
      <c r="D16" s="43">
        <v>4</v>
      </c>
      <c r="E16" s="33"/>
      <c r="F16" s="32">
        <f t="shared" si="0"/>
        <v>0</v>
      </c>
      <c r="G16" s="31"/>
      <c r="H16" s="31">
        <f t="shared" si="1"/>
        <v>2022.8</v>
      </c>
      <c r="I16" s="34">
        <v>1758.96</v>
      </c>
    </row>
    <row r="17" s="1" customFormat="1" ht="20.1" customHeight="1" spans="1:9">
      <c r="A17" s="41" t="s">
        <v>152</v>
      </c>
      <c r="B17" s="41" t="s">
        <v>153</v>
      </c>
      <c r="C17" s="42" t="s">
        <v>131</v>
      </c>
      <c r="D17" s="43">
        <v>2</v>
      </c>
      <c r="E17" s="33"/>
      <c r="F17" s="32">
        <f t="shared" si="0"/>
        <v>0</v>
      </c>
      <c r="G17" s="31"/>
      <c r="H17" s="31">
        <f t="shared" si="1"/>
        <v>2528.51</v>
      </c>
      <c r="I17" s="34">
        <v>2198.7</v>
      </c>
    </row>
    <row r="18" s="1" customFormat="1" ht="20.1" customHeight="1" spans="1:9">
      <c r="A18" s="41" t="s">
        <v>154</v>
      </c>
      <c r="B18" s="41" t="s">
        <v>155</v>
      </c>
      <c r="C18" s="42" t="s">
        <v>131</v>
      </c>
      <c r="D18" s="43">
        <v>2</v>
      </c>
      <c r="E18" s="33"/>
      <c r="F18" s="32">
        <f t="shared" si="0"/>
        <v>0</v>
      </c>
      <c r="G18" s="31"/>
      <c r="H18" s="31">
        <f t="shared" si="1"/>
        <v>1973.75</v>
      </c>
      <c r="I18" s="34">
        <v>1716.3</v>
      </c>
    </row>
    <row r="19" s="1" customFormat="1" ht="20.1" customHeight="1" spans="1:9">
      <c r="A19" s="41" t="s">
        <v>156</v>
      </c>
      <c r="B19" s="41" t="s">
        <v>157</v>
      </c>
      <c r="C19" s="42" t="s">
        <v>131</v>
      </c>
      <c r="D19" s="43">
        <v>2</v>
      </c>
      <c r="E19" s="33"/>
      <c r="F19" s="32">
        <f t="shared" si="0"/>
        <v>0</v>
      </c>
      <c r="G19" s="31"/>
      <c r="H19" s="31">
        <f t="shared" si="1"/>
        <v>1248.58</v>
      </c>
      <c r="I19" s="34">
        <v>1085.72</v>
      </c>
    </row>
    <row r="20" s="1" customFormat="1" ht="20.1" customHeight="1" spans="1:9">
      <c r="A20" s="41" t="s">
        <v>158</v>
      </c>
      <c r="B20" s="41" t="s">
        <v>159</v>
      </c>
      <c r="C20" s="42"/>
      <c r="D20" s="43"/>
      <c r="E20" s="31"/>
      <c r="F20" s="32"/>
      <c r="G20" s="31"/>
      <c r="H20" s="31"/>
      <c r="I20" s="34"/>
    </row>
    <row r="21" s="1" customFormat="1" ht="20.1" customHeight="1" spans="1:9">
      <c r="A21" s="41" t="s">
        <v>160</v>
      </c>
      <c r="B21" s="41" t="s">
        <v>161</v>
      </c>
      <c r="C21" s="42" t="s">
        <v>131</v>
      </c>
      <c r="D21" s="43">
        <v>2</v>
      </c>
      <c r="E21" s="33"/>
      <c r="F21" s="32">
        <f t="shared" si="0"/>
        <v>0</v>
      </c>
      <c r="G21" s="31"/>
      <c r="H21" s="31">
        <f t="shared" si="1"/>
        <v>42338.2</v>
      </c>
      <c r="I21" s="34">
        <v>36815.83</v>
      </c>
    </row>
    <row r="22" s="1" customFormat="1" ht="20.1" customHeight="1" spans="1:9">
      <c r="A22" s="41" t="s">
        <v>162</v>
      </c>
      <c r="B22" s="41" t="s">
        <v>163</v>
      </c>
      <c r="C22" s="42"/>
      <c r="D22" s="43"/>
      <c r="E22" s="31"/>
      <c r="F22" s="32"/>
      <c r="G22" s="31"/>
      <c r="H22" s="31"/>
      <c r="I22" s="34"/>
    </row>
    <row r="23" s="1" customFormat="1" ht="20.1" customHeight="1" spans="1:9">
      <c r="A23" s="41" t="s">
        <v>164</v>
      </c>
      <c r="B23" s="41" t="s">
        <v>165</v>
      </c>
      <c r="C23" s="42"/>
      <c r="D23" s="43"/>
      <c r="E23" s="31"/>
      <c r="F23" s="32"/>
      <c r="G23" s="31"/>
      <c r="H23" s="31"/>
      <c r="I23" s="34"/>
    </row>
    <row r="24" s="1" customFormat="1" ht="20.1" customHeight="1" spans="1:9">
      <c r="A24" s="41" t="s">
        <v>166</v>
      </c>
      <c r="B24" s="41" t="s">
        <v>167</v>
      </c>
      <c r="C24" s="42" t="s">
        <v>68</v>
      </c>
      <c r="D24" s="43">
        <v>4239.49</v>
      </c>
      <c r="E24" s="33"/>
      <c r="F24" s="32">
        <f>IF(OR(E24&lt;G24,E24&gt;H24),"不符合单价范围",(ROUND(ROUND(E24,2)*D24,0)))</f>
        <v>0</v>
      </c>
      <c r="G24" s="31"/>
      <c r="H24" s="31">
        <f t="shared" si="1"/>
        <v>52.58</v>
      </c>
      <c r="I24" s="34">
        <v>45.72</v>
      </c>
    </row>
    <row r="25" s="1" customFormat="1" ht="35.1" customHeight="1" spans="1:9">
      <c r="A25" s="26"/>
      <c r="B25" s="35" t="s">
        <v>168</v>
      </c>
      <c r="C25" s="35"/>
      <c r="D25" s="26">
        <f>IF(COUNTIF(F5:F24,"不符合单价范围")&gt;0,"不符合报价要求",SUM(F5:F24))</f>
        <v>0</v>
      </c>
      <c r="E25" s="26"/>
      <c r="F25" s="26"/>
      <c r="G25" s="31"/>
      <c r="H25" s="31"/>
      <c r="I25" s="36"/>
    </row>
  </sheetData>
  <sheetProtection password="EA4D" sheet="1" objects="1"/>
  <mergeCells count="4">
    <mergeCell ref="A1:F1"/>
    <mergeCell ref="A3:F3"/>
    <mergeCell ref="B25:C25"/>
    <mergeCell ref="D25:F25"/>
  </mergeCells>
  <conditionalFormatting sqref="A5:A2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view="pageBreakPreview" zoomScaleNormal="100" workbookViewId="0">
      <selection activeCell="G1" sqref="G$1:I$1048576"/>
    </sheetView>
  </sheetViews>
  <sheetFormatPr defaultColWidth="9" defaultRowHeight="14.25"/>
  <cols>
    <col min="1" max="1" width="10.625" style="1" customWidth="1"/>
    <col min="2" max="2" width="32.625" style="1" customWidth="1"/>
    <col min="3" max="3" width="7.625" style="1" customWidth="1"/>
    <col min="4" max="4" width="10.625" style="37" customWidth="1"/>
    <col min="5" max="5" width="11.625" style="38" customWidth="1"/>
    <col min="6" max="6" width="11.625" style="39" customWidth="1"/>
    <col min="7" max="8" width="13" style="40" customWidth="1"/>
    <col min="9" max="9" width="12.625" style="40" customWidth="1"/>
    <col min="10" max="16384" width="9" style="1"/>
  </cols>
  <sheetData>
    <row r="1" s="1" customFormat="1" ht="35.1" customHeight="1" spans="1:9">
      <c r="A1" s="13" t="s">
        <v>0</v>
      </c>
      <c r="B1" s="13"/>
      <c r="C1" s="13"/>
      <c r="D1" s="14"/>
      <c r="E1" s="15"/>
      <c r="F1" s="16"/>
      <c r="G1" s="12"/>
      <c r="H1" s="12"/>
      <c r="I1" s="12"/>
    </row>
    <row r="2" s="1" customFormat="1" ht="20.1" customHeight="1" spans="1:9">
      <c r="A2" s="17" t="str">
        <f>汇总表!A2</f>
        <v>项目名称：广州增城至佛山高速公路（增城至天河段）管理、养护及服务房屋工程施工</v>
      </c>
      <c r="B2" s="18"/>
      <c r="C2" s="18"/>
      <c r="D2" s="19"/>
      <c r="E2" s="20"/>
      <c r="F2" s="21"/>
      <c r="G2" s="12"/>
      <c r="H2" s="12"/>
      <c r="I2" s="12"/>
    </row>
    <row r="3" s="1" customFormat="1" ht="30" customHeight="1" spans="1:9">
      <c r="A3" s="22" t="s">
        <v>169</v>
      </c>
      <c r="B3" s="22"/>
      <c r="C3" s="22"/>
      <c r="D3" s="23"/>
      <c r="E3" s="24"/>
      <c r="F3" s="25"/>
      <c r="G3" s="12"/>
      <c r="H3" s="12"/>
      <c r="I3" s="12"/>
    </row>
    <row r="4" s="1" customFormat="1" ht="20.1" customHeight="1" spans="1:9">
      <c r="A4" s="26" t="s">
        <v>2</v>
      </c>
      <c r="B4" s="26" t="s">
        <v>3</v>
      </c>
      <c r="C4" s="26" t="s">
        <v>4</v>
      </c>
      <c r="D4" s="27" t="s">
        <v>5</v>
      </c>
      <c r="E4" s="28" t="s">
        <v>6</v>
      </c>
      <c r="F4" s="29" t="s">
        <v>7</v>
      </c>
      <c r="G4" s="28" t="s">
        <v>8</v>
      </c>
      <c r="H4" s="28" t="s">
        <v>9</v>
      </c>
      <c r="I4" s="28" t="s">
        <v>10</v>
      </c>
    </row>
    <row r="5" s="1" customFormat="1" ht="20.1" customHeight="1" spans="1:9">
      <c r="A5" s="41" t="s">
        <v>170</v>
      </c>
      <c r="B5" s="41" t="s">
        <v>171</v>
      </c>
      <c r="C5" s="42"/>
      <c r="D5" s="43"/>
      <c r="E5" s="31"/>
      <c r="F5" s="32"/>
      <c r="G5" s="31"/>
      <c r="H5" s="31"/>
      <c r="I5" s="34"/>
    </row>
    <row r="6" s="1" customFormat="1" ht="20.1" customHeight="1" spans="1:9">
      <c r="A6" s="41" t="s">
        <v>172</v>
      </c>
      <c r="B6" s="41" t="s">
        <v>173</v>
      </c>
      <c r="C6" s="42" t="s">
        <v>118</v>
      </c>
      <c r="D6" s="43">
        <v>2198</v>
      </c>
      <c r="E6" s="33"/>
      <c r="F6" s="32">
        <f t="shared" ref="F5:F39" si="0">IF(OR(E6&lt;G6,E6&gt;H6),"不符合单价范围",(ROUND(ROUND(E6,2)*D6,0)))</f>
        <v>0</v>
      </c>
      <c r="G6" s="31"/>
      <c r="H6" s="31">
        <f t="shared" ref="H5:H11" si="1">ROUND(ROUND(I6,2)*1.15,2)</f>
        <v>54.63</v>
      </c>
      <c r="I6" s="34">
        <v>47.5</v>
      </c>
    </row>
    <row r="7" s="1" customFormat="1" ht="20.1" customHeight="1" spans="1:9">
      <c r="A7" s="41" t="s">
        <v>174</v>
      </c>
      <c r="B7" s="41" t="s">
        <v>175</v>
      </c>
      <c r="C7" s="42"/>
      <c r="D7" s="43"/>
      <c r="E7" s="31"/>
      <c r="F7" s="32"/>
      <c r="G7" s="31"/>
      <c r="H7" s="31"/>
      <c r="I7" s="34"/>
    </row>
    <row r="8" s="1" customFormat="1" ht="20.1" customHeight="1" spans="1:9">
      <c r="A8" s="41" t="s">
        <v>176</v>
      </c>
      <c r="B8" s="41" t="s">
        <v>177</v>
      </c>
      <c r="C8" s="42"/>
      <c r="D8" s="43"/>
      <c r="E8" s="31"/>
      <c r="F8" s="32"/>
      <c r="G8" s="31"/>
      <c r="H8" s="31"/>
      <c r="I8" s="34"/>
    </row>
    <row r="9" s="1" customFormat="1" ht="20.1" customHeight="1" spans="1:9">
      <c r="A9" s="41" t="s">
        <v>178</v>
      </c>
      <c r="B9" s="41" t="s">
        <v>179</v>
      </c>
      <c r="C9" s="42" t="s">
        <v>68</v>
      </c>
      <c r="D9" s="43">
        <v>7227</v>
      </c>
      <c r="E9" s="33"/>
      <c r="F9" s="32">
        <f t="shared" si="0"/>
        <v>0</v>
      </c>
      <c r="G9" s="31"/>
      <c r="H9" s="31">
        <f t="shared" si="1"/>
        <v>24.97</v>
      </c>
      <c r="I9" s="34">
        <v>21.71</v>
      </c>
    </row>
    <row r="10" s="1" customFormat="1" ht="20.1" customHeight="1" spans="1:9">
      <c r="A10" s="41" t="s">
        <v>180</v>
      </c>
      <c r="B10" s="41" t="s">
        <v>181</v>
      </c>
      <c r="C10" s="42"/>
      <c r="D10" s="43"/>
      <c r="E10" s="31"/>
      <c r="F10" s="32"/>
      <c r="G10" s="31"/>
      <c r="H10" s="31"/>
      <c r="I10" s="34"/>
    </row>
    <row r="11" s="1" customFormat="1" ht="20.1" customHeight="1" spans="1:9">
      <c r="A11" s="41" t="s">
        <v>182</v>
      </c>
      <c r="B11" s="41" t="s">
        <v>183</v>
      </c>
      <c r="C11" s="42" t="s">
        <v>68</v>
      </c>
      <c r="D11" s="43">
        <v>6674.098</v>
      </c>
      <c r="E11" s="33"/>
      <c r="F11" s="32">
        <f t="shared" si="0"/>
        <v>0</v>
      </c>
      <c r="G11" s="31"/>
      <c r="H11" s="31">
        <f t="shared" si="1"/>
        <v>28.59</v>
      </c>
      <c r="I11" s="34">
        <v>24.86</v>
      </c>
    </row>
    <row r="12" s="1" customFormat="1" ht="20.1" customHeight="1" spans="1:9">
      <c r="A12" s="41" t="s">
        <v>184</v>
      </c>
      <c r="B12" s="41" t="s">
        <v>185</v>
      </c>
      <c r="C12" s="42"/>
      <c r="D12" s="43"/>
      <c r="E12" s="31"/>
      <c r="F12" s="32"/>
      <c r="G12" s="31"/>
      <c r="H12" s="31"/>
      <c r="I12" s="34"/>
    </row>
    <row r="13" s="1" customFormat="1" ht="20.1" customHeight="1" spans="1:9">
      <c r="A13" s="41" t="s">
        <v>186</v>
      </c>
      <c r="B13" s="41" t="s">
        <v>187</v>
      </c>
      <c r="C13" s="42"/>
      <c r="D13" s="43"/>
      <c r="E13" s="31"/>
      <c r="F13" s="32"/>
      <c r="G13" s="31"/>
      <c r="H13" s="31"/>
      <c r="I13" s="34"/>
    </row>
    <row r="14" s="1" customFormat="1" ht="20.1" customHeight="1" spans="1:9">
      <c r="A14" s="41" t="s">
        <v>188</v>
      </c>
      <c r="B14" s="41" t="s">
        <v>189</v>
      </c>
      <c r="C14" s="42"/>
      <c r="D14" s="43"/>
      <c r="E14" s="31"/>
      <c r="F14" s="32"/>
      <c r="G14" s="31"/>
      <c r="H14" s="31"/>
      <c r="I14" s="34"/>
    </row>
    <row r="15" s="1" customFormat="1" ht="20.1" customHeight="1" spans="1:9">
      <c r="A15" s="41" t="s">
        <v>190</v>
      </c>
      <c r="B15" s="41" t="s">
        <v>191</v>
      </c>
      <c r="C15" s="42" t="s">
        <v>192</v>
      </c>
      <c r="D15" s="43">
        <v>9</v>
      </c>
      <c r="E15" s="33"/>
      <c r="F15" s="32">
        <f t="shared" si="0"/>
        <v>0</v>
      </c>
      <c r="G15" s="31"/>
      <c r="H15" s="31">
        <f t="shared" ref="H12:H43" si="2">ROUND(ROUND(I15,2)*1.15,2)</f>
        <v>1306.4</v>
      </c>
      <c r="I15" s="34">
        <v>1136</v>
      </c>
    </row>
    <row r="16" s="1" customFormat="1" ht="20.1" customHeight="1" spans="1:9">
      <c r="A16" s="41" t="s">
        <v>193</v>
      </c>
      <c r="B16" s="41" t="s">
        <v>194</v>
      </c>
      <c r="C16" s="42" t="s">
        <v>192</v>
      </c>
      <c r="D16" s="43">
        <v>90</v>
      </c>
      <c r="E16" s="33"/>
      <c r="F16" s="32">
        <f t="shared" si="0"/>
        <v>0</v>
      </c>
      <c r="G16" s="31"/>
      <c r="H16" s="31">
        <f t="shared" si="2"/>
        <v>812.53</v>
      </c>
      <c r="I16" s="34">
        <v>706.55</v>
      </c>
    </row>
    <row r="17" s="1" customFormat="1" ht="20.1" customHeight="1" spans="1:9">
      <c r="A17" s="41" t="s">
        <v>195</v>
      </c>
      <c r="B17" s="41" t="s">
        <v>196</v>
      </c>
      <c r="C17" s="42" t="s">
        <v>192</v>
      </c>
      <c r="D17" s="43">
        <v>18</v>
      </c>
      <c r="E17" s="33"/>
      <c r="F17" s="32">
        <f t="shared" si="0"/>
        <v>0</v>
      </c>
      <c r="G17" s="31"/>
      <c r="H17" s="31">
        <f t="shared" si="2"/>
        <v>443.16</v>
      </c>
      <c r="I17" s="34">
        <v>385.36</v>
      </c>
    </row>
    <row r="18" s="1" customFormat="1" ht="20.1" customHeight="1" spans="1:9">
      <c r="A18" s="41" t="s">
        <v>197</v>
      </c>
      <c r="B18" s="41" t="s">
        <v>198</v>
      </c>
      <c r="C18" s="42" t="s">
        <v>192</v>
      </c>
      <c r="D18" s="43">
        <v>28</v>
      </c>
      <c r="E18" s="33"/>
      <c r="F18" s="32">
        <f t="shared" si="0"/>
        <v>0</v>
      </c>
      <c r="G18" s="31"/>
      <c r="H18" s="31">
        <f t="shared" si="2"/>
        <v>1292.75</v>
      </c>
      <c r="I18" s="34">
        <v>1124.13</v>
      </c>
    </row>
    <row r="19" s="1" customFormat="1" ht="20.1" customHeight="1" spans="1:9">
      <c r="A19" s="41" t="s">
        <v>199</v>
      </c>
      <c r="B19" s="41" t="s">
        <v>200</v>
      </c>
      <c r="C19" s="42" t="s">
        <v>192</v>
      </c>
      <c r="D19" s="43">
        <v>102</v>
      </c>
      <c r="E19" s="33"/>
      <c r="F19" s="32">
        <f t="shared" si="0"/>
        <v>0</v>
      </c>
      <c r="G19" s="31"/>
      <c r="H19" s="31">
        <f t="shared" si="2"/>
        <v>2760.03</v>
      </c>
      <c r="I19" s="34">
        <v>2400.03</v>
      </c>
    </row>
    <row r="20" s="1" customFormat="1" ht="20.1" customHeight="1" spans="1:9">
      <c r="A20" s="41" t="s">
        <v>201</v>
      </c>
      <c r="B20" s="41" t="s">
        <v>202</v>
      </c>
      <c r="C20" s="42" t="s">
        <v>192</v>
      </c>
      <c r="D20" s="43">
        <v>97</v>
      </c>
      <c r="E20" s="33"/>
      <c r="F20" s="32">
        <f t="shared" si="0"/>
        <v>0</v>
      </c>
      <c r="G20" s="31"/>
      <c r="H20" s="31">
        <f t="shared" si="2"/>
        <v>1121.85</v>
      </c>
      <c r="I20" s="34">
        <v>975.52</v>
      </c>
    </row>
    <row r="21" s="1" customFormat="1" ht="20.1" customHeight="1" spans="1:9">
      <c r="A21" s="41" t="s">
        <v>203</v>
      </c>
      <c r="B21" s="41" t="s">
        <v>204</v>
      </c>
      <c r="C21" s="42"/>
      <c r="D21" s="43"/>
      <c r="E21" s="31"/>
      <c r="F21" s="32"/>
      <c r="G21" s="31"/>
      <c r="H21" s="31"/>
      <c r="I21" s="34"/>
    </row>
    <row r="22" s="1" customFormat="1" ht="20.1" customHeight="1" spans="1:9">
      <c r="A22" s="41" t="s">
        <v>205</v>
      </c>
      <c r="B22" s="41" t="s">
        <v>206</v>
      </c>
      <c r="C22" s="42" t="s">
        <v>192</v>
      </c>
      <c r="D22" s="43">
        <v>19</v>
      </c>
      <c r="E22" s="33"/>
      <c r="F22" s="32">
        <f t="shared" si="0"/>
        <v>0</v>
      </c>
      <c r="G22" s="31"/>
      <c r="H22" s="31">
        <f t="shared" si="2"/>
        <v>2511.42</v>
      </c>
      <c r="I22" s="34">
        <v>2183.84</v>
      </c>
    </row>
    <row r="23" s="1" customFormat="1" ht="20.1" customHeight="1" spans="1:9">
      <c r="A23" s="41" t="s">
        <v>207</v>
      </c>
      <c r="B23" s="41" t="s">
        <v>208</v>
      </c>
      <c r="C23" s="42" t="s">
        <v>192</v>
      </c>
      <c r="D23" s="43">
        <v>12</v>
      </c>
      <c r="E23" s="33"/>
      <c r="F23" s="32">
        <f t="shared" si="0"/>
        <v>0</v>
      </c>
      <c r="G23" s="31"/>
      <c r="H23" s="31">
        <f t="shared" si="2"/>
        <v>4152.56</v>
      </c>
      <c r="I23" s="34">
        <v>3610.92</v>
      </c>
    </row>
    <row r="24" s="1" customFormat="1" ht="20.1" customHeight="1" spans="1:9">
      <c r="A24" s="41" t="s">
        <v>209</v>
      </c>
      <c r="B24" s="41" t="s">
        <v>210</v>
      </c>
      <c r="C24" s="42" t="s">
        <v>192</v>
      </c>
      <c r="D24" s="43">
        <v>43</v>
      </c>
      <c r="E24" s="33"/>
      <c r="F24" s="32">
        <f t="shared" si="0"/>
        <v>0</v>
      </c>
      <c r="G24" s="31"/>
      <c r="H24" s="31">
        <f t="shared" si="2"/>
        <v>1380.05</v>
      </c>
      <c r="I24" s="34">
        <v>1200.04</v>
      </c>
    </row>
    <row r="25" s="1" customFormat="1" ht="20.1" customHeight="1" spans="1:9">
      <c r="A25" s="41" t="s">
        <v>211</v>
      </c>
      <c r="B25" s="41" t="s">
        <v>212</v>
      </c>
      <c r="C25" s="42" t="s">
        <v>192</v>
      </c>
      <c r="D25" s="43">
        <v>2</v>
      </c>
      <c r="E25" s="33"/>
      <c r="F25" s="32">
        <f t="shared" si="0"/>
        <v>0</v>
      </c>
      <c r="G25" s="31"/>
      <c r="H25" s="31">
        <f t="shared" si="2"/>
        <v>1565.64</v>
      </c>
      <c r="I25" s="34">
        <v>1361.43</v>
      </c>
    </row>
    <row r="26" s="1" customFormat="1" ht="20.1" customHeight="1" spans="1:9">
      <c r="A26" s="41" t="s">
        <v>213</v>
      </c>
      <c r="B26" s="41" t="s">
        <v>214</v>
      </c>
      <c r="C26" s="42"/>
      <c r="D26" s="43"/>
      <c r="E26" s="31"/>
      <c r="F26" s="32"/>
      <c r="G26" s="31"/>
      <c r="H26" s="31"/>
      <c r="I26" s="34"/>
    </row>
    <row r="27" s="1" customFormat="1" ht="20.1" customHeight="1" spans="1:9">
      <c r="A27" s="41" t="s">
        <v>215</v>
      </c>
      <c r="B27" s="41" t="s">
        <v>216</v>
      </c>
      <c r="C27" s="42" t="s">
        <v>192</v>
      </c>
      <c r="D27" s="43">
        <v>10</v>
      </c>
      <c r="E27" s="33"/>
      <c r="F27" s="32">
        <f t="shared" si="0"/>
        <v>0</v>
      </c>
      <c r="G27" s="31"/>
      <c r="H27" s="31">
        <f t="shared" si="2"/>
        <v>1467.34</v>
      </c>
      <c r="I27" s="34">
        <v>1275.95</v>
      </c>
    </row>
    <row r="28" s="1" customFormat="1" ht="20.1" customHeight="1" spans="1:9">
      <c r="A28" s="41" t="s">
        <v>217</v>
      </c>
      <c r="B28" s="41" t="s">
        <v>218</v>
      </c>
      <c r="C28" s="42" t="s">
        <v>192</v>
      </c>
      <c r="D28" s="43">
        <v>8</v>
      </c>
      <c r="E28" s="33"/>
      <c r="F28" s="32">
        <f t="shared" si="0"/>
        <v>0</v>
      </c>
      <c r="G28" s="31"/>
      <c r="H28" s="31">
        <f t="shared" si="2"/>
        <v>2461.49</v>
      </c>
      <c r="I28" s="34">
        <v>2140.43</v>
      </c>
    </row>
    <row r="29" s="1" customFormat="1" ht="20.1" customHeight="1" spans="1:9">
      <c r="A29" s="41" t="s">
        <v>219</v>
      </c>
      <c r="B29" s="41" t="s">
        <v>220</v>
      </c>
      <c r="C29" s="42"/>
      <c r="D29" s="43"/>
      <c r="E29" s="31"/>
      <c r="F29" s="32"/>
      <c r="G29" s="31"/>
      <c r="H29" s="31"/>
      <c r="I29" s="34"/>
    </row>
    <row r="30" s="1" customFormat="1" ht="20.1" customHeight="1" spans="1:9">
      <c r="A30" s="41" t="s">
        <v>221</v>
      </c>
      <c r="B30" s="41" t="s">
        <v>222</v>
      </c>
      <c r="C30" s="42"/>
      <c r="D30" s="43"/>
      <c r="E30" s="31"/>
      <c r="F30" s="32"/>
      <c r="G30" s="31"/>
      <c r="H30" s="31"/>
      <c r="I30" s="34"/>
    </row>
    <row r="31" s="1" customFormat="1" ht="20.1" customHeight="1" spans="1:9">
      <c r="A31" s="41" t="s">
        <v>223</v>
      </c>
      <c r="B31" s="41" t="s">
        <v>224</v>
      </c>
      <c r="C31" s="42" t="s">
        <v>68</v>
      </c>
      <c r="D31" s="43">
        <v>100</v>
      </c>
      <c r="E31" s="33"/>
      <c r="F31" s="32">
        <f t="shared" si="0"/>
        <v>0</v>
      </c>
      <c r="G31" s="31"/>
      <c r="H31" s="31">
        <f t="shared" si="2"/>
        <v>151.85</v>
      </c>
      <c r="I31" s="34">
        <v>132.04</v>
      </c>
    </row>
    <row r="32" s="1" customFormat="1" ht="20.1" customHeight="1" spans="1:9">
      <c r="A32" s="41" t="s">
        <v>225</v>
      </c>
      <c r="B32" s="41" t="s">
        <v>226</v>
      </c>
      <c r="C32" s="42"/>
      <c r="D32" s="43"/>
      <c r="E32" s="31"/>
      <c r="F32" s="32"/>
      <c r="G32" s="31"/>
      <c r="H32" s="31"/>
      <c r="I32" s="34"/>
    </row>
    <row r="33" s="1" customFormat="1" ht="20.1" customHeight="1" spans="1:9">
      <c r="A33" s="41" t="s">
        <v>227</v>
      </c>
      <c r="B33" s="41" t="s">
        <v>228</v>
      </c>
      <c r="C33" s="42" t="s">
        <v>192</v>
      </c>
      <c r="D33" s="43">
        <v>6</v>
      </c>
      <c r="E33" s="33"/>
      <c r="F33" s="32">
        <f t="shared" si="0"/>
        <v>0</v>
      </c>
      <c r="G33" s="31"/>
      <c r="H33" s="31">
        <f t="shared" si="2"/>
        <v>108.22</v>
      </c>
      <c r="I33" s="34">
        <v>94.1</v>
      </c>
    </row>
    <row r="34" s="1" customFormat="1" ht="20.1" customHeight="1" spans="1:9">
      <c r="A34" s="41" t="s">
        <v>229</v>
      </c>
      <c r="B34" s="41" t="s">
        <v>230</v>
      </c>
      <c r="C34" s="42"/>
      <c r="D34" s="43"/>
      <c r="E34" s="31"/>
      <c r="F34" s="32"/>
      <c r="G34" s="31"/>
      <c r="H34" s="31"/>
      <c r="I34" s="34"/>
    </row>
    <row r="35" s="1" customFormat="1" ht="20.1" customHeight="1" spans="1:9">
      <c r="A35" s="41" t="s">
        <v>231</v>
      </c>
      <c r="B35" s="41" t="s">
        <v>232</v>
      </c>
      <c r="C35" s="42" t="s">
        <v>192</v>
      </c>
      <c r="D35" s="43">
        <v>4</v>
      </c>
      <c r="E35" s="33"/>
      <c r="F35" s="32">
        <f t="shared" si="0"/>
        <v>0</v>
      </c>
      <c r="G35" s="31"/>
      <c r="H35" s="31">
        <f t="shared" si="2"/>
        <v>365.11</v>
      </c>
      <c r="I35" s="34">
        <v>317.49</v>
      </c>
    </row>
    <row r="36" s="1" customFormat="1" ht="20.1" customHeight="1" spans="1:9">
      <c r="A36" s="41" t="s">
        <v>233</v>
      </c>
      <c r="B36" s="41" t="s">
        <v>234</v>
      </c>
      <c r="C36" s="42"/>
      <c r="D36" s="43"/>
      <c r="E36" s="31"/>
      <c r="F36" s="32"/>
      <c r="G36" s="31"/>
      <c r="H36" s="31"/>
      <c r="I36" s="34"/>
    </row>
    <row r="37" s="1" customFormat="1" ht="20.1" customHeight="1" spans="1:9">
      <c r="A37" s="41" t="s">
        <v>235</v>
      </c>
      <c r="B37" s="41" t="s">
        <v>236</v>
      </c>
      <c r="C37" s="42" t="s">
        <v>68</v>
      </c>
      <c r="D37" s="43">
        <v>299.997</v>
      </c>
      <c r="E37" s="33"/>
      <c r="F37" s="32">
        <f t="shared" ref="F37:F43" si="3">IF(OR(E37&lt;G37,E37&gt;H37),"不符合单价范围",(ROUND(ROUND(E37,2)*D37,0)))</f>
        <v>0</v>
      </c>
      <c r="G37" s="31"/>
      <c r="H37" s="31">
        <f t="shared" si="2"/>
        <v>193</v>
      </c>
      <c r="I37" s="34">
        <v>167.83</v>
      </c>
    </row>
    <row r="38" s="1" customFormat="1" ht="20.1" customHeight="1" spans="1:9">
      <c r="A38" s="41" t="s">
        <v>237</v>
      </c>
      <c r="B38" s="41" t="s">
        <v>238</v>
      </c>
      <c r="C38" s="42" t="s">
        <v>68</v>
      </c>
      <c r="D38" s="43">
        <v>716.226</v>
      </c>
      <c r="E38" s="33"/>
      <c r="F38" s="32">
        <f t="shared" si="3"/>
        <v>0</v>
      </c>
      <c r="G38" s="31"/>
      <c r="H38" s="31">
        <f t="shared" si="2"/>
        <v>188.12</v>
      </c>
      <c r="I38" s="34">
        <v>163.58</v>
      </c>
    </row>
    <row r="39" s="1" customFormat="1" ht="20.1" customHeight="1" spans="1:9">
      <c r="A39" s="41" t="s">
        <v>239</v>
      </c>
      <c r="B39" s="41" t="s">
        <v>240</v>
      </c>
      <c r="C39" s="42" t="s">
        <v>68</v>
      </c>
      <c r="D39" s="43">
        <v>295.673</v>
      </c>
      <c r="E39" s="33"/>
      <c r="F39" s="32">
        <f t="shared" si="3"/>
        <v>0</v>
      </c>
      <c r="G39" s="31"/>
      <c r="H39" s="31">
        <f t="shared" si="2"/>
        <v>322.17</v>
      </c>
      <c r="I39" s="34">
        <v>280.15</v>
      </c>
    </row>
    <row r="40" s="1" customFormat="1" ht="20.1" customHeight="1" spans="1:9">
      <c r="A40" s="41" t="s">
        <v>241</v>
      </c>
      <c r="B40" s="41" t="s">
        <v>242</v>
      </c>
      <c r="C40" s="42" t="s">
        <v>68</v>
      </c>
      <c r="D40" s="43">
        <v>226.77</v>
      </c>
      <c r="E40" s="33"/>
      <c r="F40" s="32">
        <f t="shared" si="3"/>
        <v>0</v>
      </c>
      <c r="G40" s="31"/>
      <c r="H40" s="31">
        <f t="shared" si="2"/>
        <v>71.71</v>
      </c>
      <c r="I40" s="34">
        <v>62.36</v>
      </c>
    </row>
    <row r="41" s="1" customFormat="1" ht="20.1" customHeight="1" spans="1:9">
      <c r="A41" s="41" t="s">
        <v>243</v>
      </c>
      <c r="B41" s="41" t="s">
        <v>244</v>
      </c>
      <c r="C41" s="42" t="s">
        <v>68</v>
      </c>
      <c r="D41" s="43">
        <v>386.976</v>
      </c>
      <c r="E41" s="33"/>
      <c r="F41" s="32">
        <f t="shared" si="3"/>
        <v>0</v>
      </c>
      <c r="G41" s="31"/>
      <c r="H41" s="31">
        <f t="shared" si="2"/>
        <v>151.56</v>
      </c>
      <c r="I41" s="34">
        <v>131.79</v>
      </c>
    </row>
    <row r="42" s="1" customFormat="1" ht="20.1" customHeight="1" spans="1:9">
      <c r="A42" s="41" t="s">
        <v>245</v>
      </c>
      <c r="B42" s="41" t="s">
        <v>246</v>
      </c>
      <c r="C42" s="42" t="s">
        <v>68</v>
      </c>
      <c r="D42" s="43">
        <v>268.853</v>
      </c>
      <c r="E42" s="33"/>
      <c r="F42" s="32">
        <f t="shared" si="3"/>
        <v>0</v>
      </c>
      <c r="G42" s="31"/>
      <c r="H42" s="31">
        <f t="shared" si="2"/>
        <v>75.39</v>
      </c>
      <c r="I42" s="34">
        <v>65.56</v>
      </c>
    </row>
    <row r="43" s="1" customFormat="1" ht="20.1" customHeight="1" spans="1:9">
      <c r="A43" s="41" t="s">
        <v>247</v>
      </c>
      <c r="B43" s="41" t="s">
        <v>248</v>
      </c>
      <c r="C43" s="42" t="s">
        <v>68</v>
      </c>
      <c r="D43" s="43">
        <v>32.317</v>
      </c>
      <c r="E43" s="33"/>
      <c r="F43" s="32">
        <f t="shared" si="3"/>
        <v>0</v>
      </c>
      <c r="G43" s="31"/>
      <c r="H43" s="31">
        <f t="shared" si="2"/>
        <v>151.69</v>
      </c>
      <c r="I43" s="34">
        <v>131.9</v>
      </c>
    </row>
    <row r="44" s="1" customFormat="1" ht="35.1" customHeight="1" spans="1:9">
      <c r="A44" s="26"/>
      <c r="B44" s="35" t="s">
        <v>249</v>
      </c>
      <c r="C44" s="35"/>
      <c r="D44" s="26">
        <f>IF(COUNTIF(F5:F43,"不符合单价范围")&gt;0,"不符合报价要求",SUM(F5:F43))</f>
        <v>0</v>
      </c>
      <c r="E44" s="26"/>
      <c r="F44" s="26"/>
      <c r="G44" s="31"/>
      <c r="H44" s="31"/>
      <c r="I44" s="36"/>
    </row>
  </sheetData>
  <sheetProtection password="EA4D" sheet="1" objects="1"/>
  <mergeCells count="4">
    <mergeCell ref="A1:F1"/>
    <mergeCell ref="A3:F3"/>
    <mergeCell ref="B44:C44"/>
    <mergeCell ref="D44:F44"/>
  </mergeCells>
  <conditionalFormatting sqref="A5:A4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4"/>
  <sheetViews>
    <sheetView view="pageBreakPreview" zoomScaleNormal="100" topLeftCell="A753" workbookViewId="0">
      <selection activeCell="E764" sqref="E764"/>
    </sheetView>
  </sheetViews>
  <sheetFormatPr defaultColWidth="9" defaultRowHeight="14.25"/>
  <cols>
    <col min="1" max="1" width="10.625" style="8" customWidth="1"/>
    <col min="2" max="2" width="32.625" style="8" customWidth="1"/>
    <col min="3" max="3" width="7.625" style="8" customWidth="1"/>
    <col min="4" max="4" width="10.625" style="9" customWidth="1"/>
    <col min="5" max="5" width="11.625" style="10" customWidth="1"/>
    <col min="6" max="6" width="11.625" style="11" customWidth="1"/>
    <col min="7" max="8" width="13" style="12" customWidth="1"/>
    <col min="9" max="9" width="12.625" style="12" customWidth="1"/>
    <col min="10" max="16384" width="9" style="8"/>
  </cols>
  <sheetData>
    <row r="1" s="8" customFormat="1" ht="35.1" customHeight="1" spans="1:9">
      <c r="A1" s="13" t="s">
        <v>0</v>
      </c>
      <c r="B1" s="13"/>
      <c r="C1" s="13"/>
      <c r="D1" s="14"/>
      <c r="E1" s="15"/>
      <c r="F1" s="16"/>
      <c r="G1" s="12"/>
      <c r="H1" s="12"/>
      <c r="I1" s="12"/>
    </row>
    <row r="2" s="8" customFormat="1" ht="20.1" customHeight="1" spans="1:9">
      <c r="A2" s="17" t="str">
        <f>汇总表!A2</f>
        <v>项目名称：广州增城至佛山高速公路（增城至天河段）管理、养护及服务房屋工程施工</v>
      </c>
      <c r="B2" s="18"/>
      <c r="C2" s="18"/>
      <c r="D2" s="19"/>
      <c r="E2" s="20"/>
      <c r="F2" s="21"/>
      <c r="G2" s="12"/>
      <c r="H2" s="12"/>
      <c r="I2" s="12"/>
    </row>
    <row r="3" s="8" customFormat="1" ht="30" customHeight="1" spans="1:9">
      <c r="A3" s="22" t="s">
        <v>250</v>
      </c>
      <c r="B3" s="22"/>
      <c r="C3" s="22"/>
      <c r="D3" s="23"/>
      <c r="E3" s="24"/>
      <c r="F3" s="25"/>
      <c r="G3" s="12"/>
      <c r="H3" s="12"/>
      <c r="I3" s="12"/>
    </row>
    <row r="4" s="8" customFormat="1" ht="20.1" customHeight="1" spans="1:9">
      <c r="A4" s="26" t="s">
        <v>2</v>
      </c>
      <c r="B4" s="26" t="s">
        <v>3</v>
      </c>
      <c r="C4" s="26" t="s">
        <v>4</v>
      </c>
      <c r="D4" s="27" t="s">
        <v>5</v>
      </c>
      <c r="E4" s="28" t="s">
        <v>6</v>
      </c>
      <c r="F4" s="29" t="s">
        <v>7</v>
      </c>
      <c r="G4" s="28" t="s">
        <v>8</v>
      </c>
      <c r="H4" s="28" t="s">
        <v>9</v>
      </c>
      <c r="I4" s="28" t="s">
        <v>10</v>
      </c>
    </row>
    <row r="5" s="8" customFormat="1" ht="20.1" customHeight="1" spans="1:9">
      <c r="A5" s="30" t="s">
        <v>251</v>
      </c>
      <c r="B5" s="30" t="s">
        <v>252</v>
      </c>
      <c r="C5" s="26"/>
      <c r="D5" s="27"/>
      <c r="E5" s="31"/>
      <c r="F5" s="32"/>
      <c r="G5" s="31"/>
      <c r="H5" s="31"/>
      <c r="I5" s="34"/>
    </row>
    <row r="6" s="8" customFormat="1" ht="20.1" customHeight="1" spans="1:9">
      <c r="A6" s="30" t="s">
        <v>253</v>
      </c>
      <c r="B6" s="30" t="s">
        <v>254</v>
      </c>
      <c r="C6" s="26"/>
      <c r="D6" s="27"/>
      <c r="E6" s="31"/>
      <c r="F6" s="32"/>
      <c r="G6" s="31"/>
      <c r="H6" s="31"/>
      <c r="I6" s="34"/>
    </row>
    <row r="7" s="8" customFormat="1" ht="20.1" customHeight="1" spans="1:9">
      <c r="A7" s="30" t="s">
        <v>255</v>
      </c>
      <c r="B7" s="30" t="s">
        <v>254</v>
      </c>
      <c r="C7" s="26" t="s">
        <v>68</v>
      </c>
      <c r="D7" s="27">
        <v>11359.47</v>
      </c>
      <c r="E7" s="33"/>
      <c r="F7" s="32">
        <f t="shared" ref="F7:F70" si="0">IF(OR(E7&lt;G7,E7&gt;H7),"不符合单价范围",(ROUND(ROUND(E7,2)*D7,0)))</f>
        <v>0</v>
      </c>
      <c r="G7" s="31"/>
      <c r="H7" s="31">
        <f t="shared" ref="H7:H16" si="1">ROUND(ROUND(I7,2)*1.15,2)</f>
        <v>3.39</v>
      </c>
      <c r="I7" s="34">
        <v>2.95</v>
      </c>
    </row>
    <row r="8" s="8" customFormat="1" ht="20.1" customHeight="1" spans="1:9">
      <c r="A8" s="30" t="s">
        <v>256</v>
      </c>
      <c r="B8" s="30" t="s">
        <v>257</v>
      </c>
      <c r="C8" s="26"/>
      <c r="D8" s="27"/>
      <c r="E8" s="31"/>
      <c r="F8" s="32"/>
      <c r="G8" s="31"/>
      <c r="H8" s="31"/>
      <c r="I8" s="34"/>
    </row>
    <row r="9" s="8" customFormat="1" ht="20.1" customHeight="1" spans="1:9">
      <c r="A9" s="30" t="s">
        <v>258</v>
      </c>
      <c r="B9" s="30" t="s">
        <v>259</v>
      </c>
      <c r="C9" s="26" t="s">
        <v>118</v>
      </c>
      <c r="D9" s="27">
        <v>17274.09</v>
      </c>
      <c r="E9" s="33"/>
      <c r="F9" s="32">
        <f t="shared" si="0"/>
        <v>0</v>
      </c>
      <c r="G9" s="31"/>
      <c r="H9" s="31">
        <f t="shared" si="1"/>
        <v>12.03</v>
      </c>
      <c r="I9" s="34">
        <v>10.46</v>
      </c>
    </row>
    <row r="10" s="8" customFormat="1" ht="20.1" customHeight="1" spans="1:9">
      <c r="A10" s="30" t="s">
        <v>260</v>
      </c>
      <c r="B10" s="30" t="s">
        <v>261</v>
      </c>
      <c r="C10" s="26"/>
      <c r="D10" s="27"/>
      <c r="E10" s="31"/>
      <c r="F10" s="32"/>
      <c r="G10" s="31"/>
      <c r="H10" s="31"/>
      <c r="I10" s="34"/>
    </row>
    <row r="11" s="8" customFormat="1" ht="20.1" customHeight="1" spans="1:9">
      <c r="A11" s="30" t="s">
        <v>262</v>
      </c>
      <c r="B11" s="30" t="s">
        <v>263</v>
      </c>
      <c r="C11" s="26" t="s">
        <v>118</v>
      </c>
      <c r="D11" s="27">
        <v>13908.6</v>
      </c>
      <c r="E11" s="33"/>
      <c r="F11" s="32">
        <f t="shared" si="0"/>
        <v>0</v>
      </c>
      <c r="G11" s="31"/>
      <c r="H11" s="31">
        <f t="shared" si="1"/>
        <v>27.04</v>
      </c>
      <c r="I11" s="34">
        <v>23.51</v>
      </c>
    </row>
    <row r="12" s="8" customFormat="1" ht="20.1" customHeight="1" spans="1:9">
      <c r="A12" s="30" t="s">
        <v>264</v>
      </c>
      <c r="B12" s="30" t="s">
        <v>265</v>
      </c>
      <c r="C12" s="26"/>
      <c r="D12" s="27"/>
      <c r="E12" s="31"/>
      <c r="F12" s="32"/>
      <c r="G12" s="31"/>
      <c r="H12" s="31"/>
      <c r="I12" s="34"/>
    </row>
    <row r="13" s="8" customFormat="1" ht="20.1" customHeight="1" spans="1:9">
      <c r="A13" s="30" t="s">
        <v>266</v>
      </c>
      <c r="B13" s="30" t="s">
        <v>267</v>
      </c>
      <c r="C13" s="26"/>
      <c r="D13" s="27"/>
      <c r="E13" s="31"/>
      <c r="F13" s="32"/>
      <c r="G13" s="31"/>
      <c r="H13" s="31"/>
      <c r="I13" s="34"/>
    </row>
    <row r="14" s="8" customFormat="1" ht="20.1" customHeight="1" spans="1:9">
      <c r="A14" s="30" t="s">
        <v>268</v>
      </c>
      <c r="B14" s="30" t="s">
        <v>269</v>
      </c>
      <c r="C14" s="26" t="s">
        <v>118</v>
      </c>
      <c r="D14" s="27">
        <v>3219.92</v>
      </c>
      <c r="E14" s="33"/>
      <c r="F14" s="32">
        <f t="shared" si="0"/>
        <v>0</v>
      </c>
      <c r="G14" s="31"/>
      <c r="H14" s="31">
        <f t="shared" si="1"/>
        <v>18.19</v>
      </c>
      <c r="I14" s="34">
        <v>15.82</v>
      </c>
    </row>
    <row r="15" s="8" customFormat="1" ht="20.1" customHeight="1" spans="1:9">
      <c r="A15" s="30" t="s">
        <v>270</v>
      </c>
      <c r="B15" s="30" t="s">
        <v>271</v>
      </c>
      <c r="C15" s="26" t="s">
        <v>272</v>
      </c>
      <c r="D15" s="27">
        <v>6437.85</v>
      </c>
      <c r="E15" s="33"/>
      <c r="F15" s="32">
        <f t="shared" si="0"/>
        <v>0</v>
      </c>
      <c r="G15" s="31"/>
      <c r="H15" s="31">
        <f t="shared" si="1"/>
        <v>3.32</v>
      </c>
      <c r="I15" s="34">
        <v>2.89</v>
      </c>
    </row>
    <row r="16" s="8" customFormat="1" ht="20.1" customHeight="1" spans="1:9">
      <c r="A16" s="30" t="s">
        <v>273</v>
      </c>
      <c r="B16" s="30" t="s">
        <v>274</v>
      </c>
      <c r="C16" s="26"/>
      <c r="D16" s="27"/>
      <c r="E16" s="31"/>
      <c r="F16" s="32"/>
      <c r="G16" s="31"/>
      <c r="H16" s="31"/>
      <c r="I16" s="34"/>
    </row>
    <row r="17" s="8" customFormat="1" ht="20.1" customHeight="1" spans="1:9">
      <c r="A17" s="30" t="s">
        <v>275</v>
      </c>
      <c r="B17" s="30" t="s">
        <v>276</v>
      </c>
      <c r="C17" s="26"/>
      <c r="D17" s="27"/>
      <c r="E17" s="31"/>
      <c r="F17" s="32"/>
      <c r="G17" s="31"/>
      <c r="H17" s="31"/>
      <c r="I17" s="34"/>
    </row>
    <row r="18" s="8" customFormat="1" ht="20.1" customHeight="1" spans="1:9">
      <c r="A18" s="30" t="s">
        <v>277</v>
      </c>
      <c r="B18" s="30" t="s">
        <v>278</v>
      </c>
      <c r="C18" s="26"/>
      <c r="D18" s="27"/>
      <c r="E18" s="31"/>
      <c r="F18" s="32"/>
      <c r="G18" s="31"/>
      <c r="H18" s="31"/>
      <c r="I18" s="34"/>
    </row>
    <row r="19" s="8" customFormat="1" ht="20.1" customHeight="1" spans="1:9">
      <c r="A19" s="30" t="s">
        <v>279</v>
      </c>
      <c r="B19" s="30" t="s">
        <v>280</v>
      </c>
      <c r="C19" s="26" t="s">
        <v>281</v>
      </c>
      <c r="D19" s="27">
        <v>2756</v>
      </c>
      <c r="E19" s="33"/>
      <c r="F19" s="32">
        <f t="shared" si="0"/>
        <v>0</v>
      </c>
      <c r="G19" s="31"/>
      <c r="H19" s="31">
        <f t="shared" ref="H17:H52" si="2">ROUND(ROUND(I19,2)*1.15,2)</f>
        <v>233.48</v>
      </c>
      <c r="I19" s="34">
        <v>203.03</v>
      </c>
    </row>
    <row r="20" s="8" customFormat="1" ht="20.1" customHeight="1" spans="1:9">
      <c r="A20" s="30" t="s">
        <v>282</v>
      </c>
      <c r="B20" s="30" t="s">
        <v>283</v>
      </c>
      <c r="C20" s="26" t="s">
        <v>281</v>
      </c>
      <c r="D20" s="27">
        <v>234</v>
      </c>
      <c r="E20" s="33"/>
      <c r="F20" s="32">
        <f t="shared" si="0"/>
        <v>0</v>
      </c>
      <c r="G20" s="31"/>
      <c r="H20" s="31">
        <f t="shared" si="2"/>
        <v>263.29</v>
      </c>
      <c r="I20" s="34">
        <v>228.95</v>
      </c>
    </row>
    <row r="21" s="8" customFormat="1" ht="20.1" customHeight="1" spans="1:9">
      <c r="A21" s="30" t="s">
        <v>284</v>
      </c>
      <c r="B21" s="30" t="s">
        <v>285</v>
      </c>
      <c r="C21" s="26"/>
      <c r="D21" s="27"/>
      <c r="E21" s="31"/>
      <c r="F21" s="32"/>
      <c r="G21" s="31"/>
      <c r="H21" s="31"/>
      <c r="I21" s="34"/>
    </row>
    <row r="22" s="8" customFormat="1" ht="20.1" customHeight="1" spans="1:9">
      <c r="A22" s="30" t="s">
        <v>286</v>
      </c>
      <c r="B22" s="30" t="s">
        <v>287</v>
      </c>
      <c r="C22" s="26" t="s">
        <v>281</v>
      </c>
      <c r="D22" s="27">
        <v>11620</v>
      </c>
      <c r="E22" s="33"/>
      <c r="F22" s="32">
        <f t="shared" si="0"/>
        <v>0</v>
      </c>
      <c r="G22" s="31"/>
      <c r="H22" s="31">
        <f t="shared" si="2"/>
        <v>231.05</v>
      </c>
      <c r="I22" s="34">
        <v>200.91</v>
      </c>
    </row>
    <row r="23" s="8" customFormat="1" ht="20.1" customHeight="1" spans="1:9">
      <c r="A23" s="30" t="s">
        <v>288</v>
      </c>
      <c r="B23" s="30" t="s">
        <v>289</v>
      </c>
      <c r="C23" s="26" t="s">
        <v>281</v>
      </c>
      <c r="D23" s="27">
        <v>875</v>
      </c>
      <c r="E23" s="33"/>
      <c r="F23" s="32">
        <f t="shared" si="0"/>
        <v>0</v>
      </c>
      <c r="G23" s="31"/>
      <c r="H23" s="31">
        <f t="shared" si="2"/>
        <v>270.41</v>
      </c>
      <c r="I23" s="34">
        <v>235.14</v>
      </c>
    </row>
    <row r="24" s="8" customFormat="1" ht="20.1" customHeight="1" spans="1:9">
      <c r="A24" s="30" t="s">
        <v>290</v>
      </c>
      <c r="B24" s="30" t="s">
        <v>291</v>
      </c>
      <c r="C24" s="26" t="s">
        <v>281</v>
      </c>
      <c r="D24" s="27">
        <v>6188</v>
      </c>
      <c r="E24" s="33"/>
      <c r="F24" s="32">
        <f t="shared" si="0"/>
        <v>0</v>
      </c>
      <c r="G24" s="31"/>
      <c r="H24" s="31">
        <f t="shared" si="2"/>
        <v>327.31</v>
      </c>
      <c r="I24" s="34">
        <v>284.62</v>
      </c>
    </row>
    <row r="25" s="8" customFormat="1" ht="20.1" customHeight="1" spans="1:9">
      <c r="A25" s="30" t="s">
        <v>292</v>
      </c>
      <c r="B25" s="30" t="s">
        <v>293</v>
      </c>
      <c r="C25" s="26" t="s">
        <v>281</v>
      </c>
      <c r="D25" s="27">
        <v>676</v>
      </c>
      <c r="E25" s="33"/>
      <c r="F25" s="32">
        <f t="shared" si="0"/>
        <v>0</v>
      </c>
      <c r="G25" s="31"/>
      <c r="H25" s="31">
        <f t="shared" si="2"/>
        <v>377.52</v>
      </c>
      <c r="I25" s="34">
        <v>328.28</v>
      </c>
    </row>
    <row r="26" s="8" customFormat="1" ht="20.1" customHeight="1" spans="1:9">
      <c r="A26" s="30" t="s">
        <v>294</v>
      </c>
      <c r="B26" s="30" t="s">
        <v>295</v>
      </c>
      <c r="C26" s="26"/>
      <c r="D26" s="27"/>
      <c r="E26" s="31"/>
      <c r="F26" s="32"/>
      <c r="G26" s="31"/>
      <c r="H26" s="31"/>
      <c r="I26" s="34"/>
    </row>
    <row r="27" s="8" customFormat="1" ht="20.1" customHeight="1" spans="1:9">
      <c r="A27" s="30" t="s">
        <v>296</v>
      </c>
      <c r="B27" s="30" t="s">
        <v>297</v>
      </c>
      <c r="C27" s="26"/>
      <c r="D27" s="27"/>
      <c r="E27" s="31"/>
      <c r="F27" s="32"/>
      <c r="G27" s="31"/>
      <c r="H27" s="31"/>
      <c r="I27" s="34"/>
    </row>
    <row r="28" s="8" customFormat="1" ht="20.1" customHeight="1" spans="1:9">
      <c r="A28" s="30" t="s">
        <v>298</v>
      </c>
      <c r="B28" s="30" t="s">
        <v>299</v>
      </c>
      <c r="C28" s="26"/>
      <c r="D28" s="27"/>
      <c r="E28" s="31"/>
      <c r="F28" s="32"/>
      <c r="G28" s="31"/>
      <c r="H28" s="31"/>
      <c r="I28" s="34"/>
    </row>
    <row r="29" s="8" customFormat="1" ht="20.1" customHeight="1" spans="1:9">
      <c r="A29" s="30" t="s">
        <v>300</v>
      </c>
      <c r="B29" s="30" t="s">
        <v>301</v>
      </c>
      <c r="C29" s="26" t="s">
        <v>118</v>
      </c>
      <c r="D29" s="27">
        <v>265.01</v>
      </c>
      <c r="E29" s="33"/>
      <c r="F29" s="32">
        <f t="shared" si="0"/>
        <v>0</v>
      </c>
      <c r="G29" s="31"/>
      <c r="H29" s="31">
        <f t="shared" si="2"/>
        <v>614.59</v>
      </c>
      <c r="I29" s="34">
        <v>534.43</v>
      </c>
    </row>
    <row r="30" s="8" customFormat="1" ht="20.1" customHeight="1" spans="1:9">
      <c r="A30" s="30" t="s">
        <v>302</v>
      </c>
      <c r="B30" s="30" t="s">
        <v>301</v>
      </c>
      <c r="C30" s="26" t="s">
        <v>118</v>
      </c>
      <c r="D30" s="27">
        <v>182.13</v>
      </c>
      <c r="E30" s="33"/>
      <c r="F30" s="32">
        <f t="shared" si="0"/>
        <v>0</v>
      </c>
      <c r="G30" s="31"/>
      <c r="H30" s="31">
        <f t="shared" si="2"/>
        <v>615.65</v>
      </c>
      <c r="I30" s="34">
        <v>535.35</v>
      </c>
    </row>
    <row r="31" s="8" customFormat="1" ht="20.1" customHeight="1" spans="1:9">
      <c r="A31" s="30" t="s">
        <v>303</v>
      </c>
      <c r="B31" s="30" t="s">
        <v>304</v>
      </c>
      <c r="C31" s="26"/>
      <c r="D31" s="27"/>
      <c r="E31" s="31"/>
      <c r="F31" s="32"/>
      <c r="G31" s="31"/>
      <c r="H31" s="31"/>
      <c r="I31" s="34"/>
    </row>
    <row r="32" s="8" customFormat="1" ht="20.1" customHeight="1" spans="1:9">
      <c r="A32" s="30" t="s">
        <v>305</v>
      </c>
      <c r="B32" s="30" t="s">
        <v>306</v>
      </c>
      <c r="C32" s="26" t="s">
        <v>118</v>
      </c>
      <c r="D32" s="27">
        <v>65.87</v>
      </c>
      <c r="E32" s="33"/>
      <c r="F32" s="32">
        <f t="shared" si="0"/>
        <v>0</v>
      </c>
      <c r="G32" s="31"/>
      <c r="H32" s="31">
        <f t="shared" si="2"/>
        <v>596.22</v>
      </c>
      <c r="I32" s="34">
        <v>518.45</v>
      </c>
    </row>
    <row r="33" s="8" customFormat="1" ht="20.1" customHeight="1" spans="1:9">
      <c r="A33" s="30" t="s">
        <v>307</v>
      </c>
      <c r="B33" s="30" t="s">
        <v>308</v>
      </c>
      <c r="C33" s="26" t="s">
        <v>118</v>
      </c>
      <c r="D33" s="27">
        <v>1826.08</v>
      </c>
      <c r="E33" s="33"/>
      <c r="F33" s="32">
        <f t="shared" si="0"/>
        <v>0</v>
      </c>
      <c r="G33" s="31"/>
      <c r="H33" s="31">
        <f t="shared" si="2"/>
        <v>602.55</v>
      </c>
      <c r="I33" s="34">
        <v>523.96</v>
      </c>
    </row>
    <row r="34" s="8" customFormat="1" ht="20.1" customHeight="1" spans="1:9">
      <c r="A34" s="30" t="s">
        <v>309</v>
      </c>
      <c r="B34" s="30" t="s">
        <v>310</v>
      </c>
      <c r="C34" s="26" t="s">
        <v>118</v>
      </c>
      <c r="D34" s="27">
        <v>130.72</v>
      </c>
      <c r="E34" s="33"/>
      <c r="F34" s="32">
        <f t="shared" si="0"/>
        <v>0</v>
      </c>
      <c r="G34" s="31"/>
      <c r="H34" s="31">
        <f t="shared" si="2"/>
        <v>608.33</v>
      </c>
      <c r="I34" s="34">
        <v>528.98</v>
      </c>
    </row>
    <row r="35" s="8" customFormat="1" ht="20.1" customHeight="1" spans="1:9">
      <c r="A35" s="30" t="s">
        <v>311</v>
      </c>
      <c r="B35" s="30" t="s">
        <v>312</v>
      </c>
      <c r="C35" s="26" t="s">
        <v>118</v>
      </c>
      <c r="D35" s="27">
        <v>2689.44</v>
      </c>
      <c r="E35" s="33"/>
      <c r="F35" s="32">
        <f t="shared" si="0"/>
        <v>0</v>
      </c>
      <c r="G35" s="31"/>
      <c r="H35" s="31">
        <f t="shared" si="2"/>
        <v>589.94</v>
      </c>
      <c r="I35" s="34">
        <v>512.99</v>
      </c>
    </row>
    <row r="36" s="8" customFormat="1" ht="20.1" customHeight="1" spans="1:9">
      <c r="A36" s="30" t="s">
        <v>313</v>
      </c>
      <c r="B36" s="30" t="s">
        <v>314</v>
      </c>
      <c r="C36" s="26" t="s">
        <v>118</v>
      </c>
      <c r="D36" s="27">
        <v>147.67</v>
      </c>
      <c r="E36" s="33"/>
      <c r="F36" s="32">
        <f t="shared" si="0"/>
        <v>0</v>
      </c>
      <c r="G36" s="31"/>
      <c r="H36" s="31">
        <f t="shared" si="2"/>
        <v>625.07</v>
      </c>
      <c r="I36" s="34">
        <v>543.54</v>
      </c>
    </row>
    <row r="37" s="8" customFormat="1" ht="20.1" customHeight="1" spans="1:9">
      <c r="A37" s="30" t="s">
        <v>315</v>
      </c>
      <c r="B37" s="30" t="s">
        <v>316</v>
      </c>
      <c r="C37" s="26" t="s">
        <v>118</v>
      </c>
      <c r="D37" s="27">
        <v>7.51</v>
      </c>
      <c r="E37" s="33"/>
      <c r="F37" s="32">
        <f t="shared" si="0"/>
        <v>0</v>
      </c>
      <c r="G37" s="31"/>
      <c r="H37" s="31">
        <f t="shared" si="2"/>
        <v>604.34</v>
      </c>
      <c r="I37" s="34">
        <v>525.51</v>
      </c>
    </row>
    <row r="38" s="8" customFormat="1" ht="20.1" customHeight="1" spans="1:9">
      <c r="A38" s="30" t="s">
        <v>317</v>
      </c>
      <c r="B38" s="30" t="s">
        <v>318</v>
      </c>
      <c r="C38" s="26" t="s">
        <v>118</v>
      </c>
      <c r="D38" s="27">
        <v>162.47</v>
      </c>
      <c r="E38" s="33"/>
      <c r="F38" s="32">
        <f t="shared" si="0"/>
        <v>0</v>
      </c>
      <c r="G38" s="31"/>
      <c r="H38" s="31">
        <f t="shared" si="2"/>
        <v>576.44</v>
      </c>
      <c r="I38" s="34">
        <v>501.25</v>
      </c>
    </row>
    <row r="39" s="8" customFormat="1" ht="20.1" customHeight="1" spans="1:9">
      <c r="A39" s="30" t="s">
        <v>319</v>
      </c>
      <c r="B39" s="30" t="s">
        <v>320</v>
      </c>
      <c r="C39" s="26" t="s">
        <v>118</v>
      </c>
      <c r="D39" s="27">
        <v>5.79</v>
      </c>
      <c r="E39" s="33"/>
      <c r="F39" s="32">
        <f t="shared" si="0"/>
        <v>0</v>
      </c>
      <c r="G39" s="31"/>
      <c r="H39" s="31">
        <f t="shared" si="2"/>
        <v>574.59</v>
      </c>
      <c r="I39" s="34">
        <v>499.64</v>
      </c>
    </row>
    <row r="40" s="8" customFormat="1" ht="20.1" customHeight="1" spans="1:9">
      <c r="A40" s="30" t="s">
        <v>321</v>
      </c>
      <c r="B40" s="30" t="s">
        <v>322</v>
      </c>
      <c r="C40" s="26" t="s">
        <v>118</v>
      </c>
      <c r="D40" s="27">
        <v>90.3</v>
      </c>
      <c r="E40" s="33"/>
      <c r="F40" s="32">
        <f t="shared" si="0"/>
        <v>0</v>
      </c>
      <c r="G40" s="31"/>
      <c r="H40" s="31">
        <f t="shared" si="2"/>
        <v>731.83</v>
      </c>
      <c r="I40" s="34">
        <v>636.37</v>
      </c>
    </row>
    <row r="41" s="8" customFormat="1" ht="20.1" customHeight="1" spans="1:9">
      <c r="A41" s="30" t="s">
        <v>323</v>
      </c>
      <c r="B41" s="30" t="s">
        <v>324</v>
      </c>
      <c r="C41" s="26" t="s">
        <v>118</v>
      </c>
      <c r="D41" s="27">
        <v>56.12</v>
      </c>
      <c r="E41" s="33"/>
      <c r="F41" s="32">
        <f t="shared" si="0"/>
        <v>0</v>
      </c>
      <c r="G41" s="31"/>
      <c r="H41" s="31">
        <f t="shared" si="2"/>
        <v>710.6</v>
      </c>
      <c r="I41" s="34">
        <v>617.91</v>
      </c>
    </row>
    <row r="42" s="8" customFormat="1" ht="20.1" customHeight="1" spans="1:9">
      <c r="A42" s="30" t="s">
        <v>325</v>
      </c>
      <c r="B42" s="30" t="s">
        <v>326</v>
      </c>
      <c r="C42" s="26"/>
      <c r="D42" s="27"/>
      <c r="E42" s="31"/>
      <c r="F42" s="32"/>
      <c r="G42" s="31"/>
      <c r="H42" s="31"/>
      <c r="I42" s="34"/>
    </row>
    <row r="43" s="8" customFormat="1" ht="20.1" customHeight="1" spans="1:9">
      <c r="A43" s="30" t="s">
        <v>327</v>
      </c>
      <c r="B43" s="30" t="s">
        <v>328</v>
      </c>
      <c r="C43" s="26" t="s">
        <v>281</v>
      </c>
      <c r="D43" s="27">
        <v>45</v>
      </c>
      <c r="E43" s="33"/>
      <c r="F43" s="32">
        <f t="shared" si="0"/>
        <v>0</v>
      </c>
      <c r="G43" s="31"/>
      <c r="H43" s="31">
        <f t="shared" si="2"/>
        <v>182.94</v>
      </c>
      <c r="I43" s="34">
        <v>159.08</v>
      </c>
    </row>
    <row r="44" s="8" customFormat="1" ht="20.1" customHeight="1" spans="1:9">
      <c r="A44" s="30" t="s">
        <v>329</v>
      </c>
      <c r="B44" s="30" t="s">
        <v>330</v>
      </c>
      <c r="C44" s="26"/>
      <c r="D44" s="27"/>
      <c r="E44" s="31"/>
      <c r="F44" s="32"/>
      <c r="G44" s="31"/>
      <c r="H44" s="31"/>
      <c r="I44" s="34"/>
    </row>
    <row r="45" s="8" customFormat="1" ht="20.1" customHeight="1" spans="1:9">
      <c r="A45" s="30" t="s">
        <v>331</v>
      </c>
      <c r="B45" s="30" t="s">
        <v>332</v>
      </c>
      <c r="C45" s="26" t="s">
        <v>68</v>
      </c>
      <c r="D45" s="27">
        <v>26.89</v>
      </c>
      <c r="E45" s="33"/>
      <c r="F45" s="32">
        <f t="shared" si="0"/>
        <v>0</v>
      </c>
      <c r="G45" s="31"/>
      <c r="H45" s="31">
        <f t="shared" si="2"/>
        <v>199.93</v>
      </c>
      <c r="I45" s="34">
        <v>173.85</v>
      </c>
    </row>
    <row r="46" s="8" customFormat="1" ht="20.1" customHeight="1" spans="1:9">
      <c r="A46" s="30" t="s">
        <v>333</v>
      </c>
      <c r="B46" s="30" t="s">
        <v>334</v>
      </c>
      <c r="C46" s="26"/>
      <c r="D46" s="27"/>
      <c r="E46" s="31"/>
      <c r="F46" s="32"/>
      <c r="G46" s="31"/>
      <c r="H46" s="31"/>
      <c r="I46" s="34"/>
    </row>
    <row r="47" s="8" customFormat="1" ht="20.1" customHeight="1" spans="1:9">
      <c r="A47" s="30" t="s">
        <v>335</v>
      </c>
      <c r="B47" s="30" t="s">
        <v>336</v>
      </c>
      <c r="C47" s="26" t="s">
        <v>118</v>
      </c>
      <c r="D47" s="27">
        <v>21.94</v>
      </c>
      <c r="E47" s="33"/>
      <c r="F47" s="32">
        <f t="shared" si="0"/>
        <v>0</v>
      </c>
      <c r="G47" s="31"/>
      <c r="H47" s="31">
        <f t="shared" si="2"/>
        <v>666.51</v>
      </c>
      <c r="I47" s="34">
        <v>579.57</v>
      </c>
    </row>
    <row r="48" s="8" customFormat="1" ht="20.1" customHeight="1" spans="1:9">
      <c r="A48" s="30" t="s">
        <v>337</v>
      </c>
      <c r="B48" s="30" t="s">
        <v>338</v>
      </c>
      <c r="C48" s="26"/>
      <c r="D48" s="27"/>
      <c r="E48" s="31"/>
      <c r="F48" s="32"/>
      <c r="G48" s="31"/>
      <c r="H48" s="31"/>
      <c r="I48" s="34"/>
    </row>
    <row r="49" s="8" customFormat="1" ht="20.1" customHeight="1" spans="1:9">
      <c r="A49" s="30" t="s">
        <v>339</v>
      </c>
      <c r="B49" s="30" t="s">
        <v>340</v>
      </c>
      <c r="C49" s="26" t="s">
        <v>281</v>
      </c>
      <c r="D49" s="27">
        <v>4.48</v>
      </c>
      <c r="E49" s="33"/>
      <c r="F49" s="32">
        <f t="shared" si="0"/>
        <v>0</v>
      </c>
      <c r="G49" s="31"/>
      <c r="H49" s="31">
        <f t="shared" si="2"/>
        <v>215.25</v>
      </c>
      <c r="I49" s="34">
        <v>187.17</v>
      </c>
    </row>
    <row r="50" s="8" customFormat="1" ht="20.1" customHeight="1" spans="1:9">
      <c r="A50" s="30" t="s">
        <v>341</v>
      </c>
      <c r="B50" s="30" t="s">
        <v>342</v>
      </c>
      <c r="C50" s="26"/>
      <c r="D50" s="27"/>
      <c r="E50" s="31"/>
      <c r="F50" s="32"/>
      <c r="G50" s="31"/>
      <c r="H50" s="31"/>
      <c r="I50" s="34"/>
    </row>
    <row r="51" s="8" customFormat="1" ht="20.1" customHeight="1" spans="1:9">
      <c r="A51" s="30" t="s">
        <v>343</v>
      </c>
      <c r="B51" s="30" t="s">
        <v>344</v>
      </c>
      <c r="C51" s="26"/>
      <c r="D51" s="27"/>
      <c r="E51" s="31"/>
      <c r="F51" s="32"/>
      <c r="G51" s="31"/>
      <c r="H51" s="31"/>
      <c r="I51" s="34"/>
    </row>
    <row r="52" s="8" customFormat="1" ht="20.1" customHeight="1" spans="1:9">
      <c r="A52" s="30" t="s">
        <v>345</v>
      </c>
      <c r="B52" s="30" t="s">
        <v>346</v>
      </c>
      <c r="C52" s="26"/>
      <c r="D52" s="27"/>
      <c r="E52" s="31"/>
      <c r="F52" s="32"/>
      <c r="G52" s="31"/>
      <c r="H52" s="31"/>
      <c r="I52" s="34"/>
    </row>
    <row r="53" s="8" customFormat="1" ht="20.1" customHeight="1" spans="1:9">
      <c r="A53" s="30" t="s">
        <v>347</v>
      </c>
      <c r="B53" s="30" t="s">
        <v>348</v>
      </c>
      <c r="C53" s="26" t="s">
        <v>118</v>
      </c>
      <c r="D53" s="27">
        <v>577.16</v>
      </c>
      <c r="E53" s="33"/>
      <c r="F53" s="32">
        <f t="shared" si="0"/>
        <v>0</v>
      </c>
      <c r="G53" s="31"/>
      <c r="H53" s="31">
        <f t="shared" ref="H52:H100" si="3">ROUND(ROUND(I53,2)*1.15,2)</f>
        <v>667.33</v>
      </c>
      <c r="I53" s="34">
        <v>580.29</v>
      </c>
    </row>
    <row r="54" s="8" customFormat="1" ht="20.1" customHeight="1" spans="1:9">
      <c r="A54" s="30" t="s">
        <v>349</v>
      </c>
      <c r="B54" s="30" t="s">
        <v>350</v>
      </c>
      <c r="C54" s="26" t="s">
        <v>118</v>
      </c>
      <c r="D54" s="27">
        <v>182.45</v>
      </c>
      <c r="E54" s="33"/>
      <c r="F54" s="32">
        <f t="shared" si="0"/>
        <v>0</v>
      </c>
      <c r="G54" s="31"/>
      <c r="H54" s="31">
        <f t="shared" si="3"/>
        <v>670.02</v>
      </c>
      <c r="I54" s="34">
        <v>582.63</v>
      </c>
    </row>
    <row r="55" s="8" customFormat="1" ht="20.1" customHeight="1" spans="1:9">
      <c r="A55" s="30" t="s">
        <v>351</v>
      </c>
      <c r="B55" s="30" t="s">
        <v>352</v>
      </c>
      <c r="C55" s="26"/>
      <c r="D55" s="27"/>
      <c r="E55" s="31"/>
      <c r="F55" s="32"/>
      <c r="G55" s="31"/>
      <c r="H55" s="31"/>
      <c r="I55" s="34"/>
    </row>
    <row r="56" s="8" customFormat="1" ht="20.1" customHeight="1" spans="1:9">
      <c r="A56" s="30" t="s">
        <v>353</v>
      </c>
      <c r="B56" s="30" t="s">
        <v>354</v>
      </c>
      <c r="C56" s="26" t="s">
        <v>118</v>
      </c>
      <c r="D56" s="27">
        <v>314.15</v>
      </c>
      <c r="E56" s="33"/>
      <c r="F56" s="32">
        <f t="shared" si="0"/>
        <v>0</v>
      </c>
      <c r="G56" s="31"/>
      <c r="H56" s="31">
        <f t="shared" si="3"/>
        <v>657.93</v>
      </c>
      <c r="I56" s="34">
        <v>572.11</v>
      </c>
    </row>
    <row r="57" s="8" customFormat="1" ht="20.1" customHeight="1" spans="1:9">
      <c r="A57" s="30" t="s">
        <v>355</v>
      </c>
      <c r="B57" s="30" t="s">
        <v>356</v>
      </c>
      <c r="C57" s="26" t="s">
        <v>118</v>
      </c>
      <c r="D57" s="27">
        <v>36.92</v>
      </c>
      <c r="E57" s="33"/>
      <c r="F57" s="32">
        <f t="shared" si="0"/>
        <v>0</v>
      </c>
      <c r="G57" s="31"/>
      <c r="H57" s="31">
        <f t="shared" si="3"/>
        <v>937.42</v>
      </c>
      <c r="I57" s="34">
        <v>815.15</v>
      </c>
    </row>
    <row r="58" s="8" customFormat="1" ht="20.1" customHeight="1" spans="1:9">
      <c r="A58" s="30" t="s">
        <v>357</v>
      </c>
      <c r="B58" s="30" t="s">
        <v>358</v>
      </c>
      <c r="C58" s="26" t="s">
        <v>118</v>
      </c>
      <c r="D58" s="27">
        <v>802.87</v>
      </c>
      <c r="E58" s="33"/>
      <c r="F58" s="32">
        <f t="shared" si="0"/>
        <v>0</v>
      </c>
      <c r="G58" s="31"/>
      <c r="H58" s="31">
        <f t="shared" si="3"/>
        <v>758.44</v>
      </c>
      <c r="I58" s="34">
        <v>659.51</v>
      </c>
    </row>
    <row r="59" s="8" customFormat="1" ht="20.1" customHeight="1" spans="1:9">
      <c r="A59" s="30" t="s">
        <v>359</v>
      </c>
      <c r="B59" s="30" t="s">
        <v>360</v>
      </c>
      <c r="C59" s="26" t="s">
        <v>118</v>
      </c>
      <c r="D59" s="27">
        <v>17.66</v>
      </c>
      <c r="E59" s="33"/>
      <c r="F59" s="32">
        <f t="shared" si="0"/>
        <v>0</v>
      </c>
      <c r="G59" s="31"/>
      <c r="H59" s="31">
        <f t="shared" si="3"/>
        <v>812.8</v>
      </c>
      <c r="I59" s="34">
        <v>706.78</v>
      </c>
    </row>
    <row r="60" s="8" customFormat="1" ht="20.1" customHeight="1" spans="1:9">
      <c r="A60" s="30" t="s">
        <v>361</v>
      </c>
      <c r="B60" s="30" t="s">
        <v>362</v>
      </c>
      <c r="C60" s="26"/>
      <c r="D60" s="27"/>
      <c r="E60" s="31"/>
      <c r="F60" s="32"/>
      <c r="G60" s="31"/>
      <c r="H60" s="31"/>
      <c r="I60" s="34"/>
    </row>
    <row r="61" s="8" customFormat="1" ht="20.1" customHeight="1" spans="1:9">
      <c r="A61" s="30" t="s">
        <v>363</v>
      </c>
      <c r="B61" s="30" t="s">
        <v>364</v>
      </c>
      <c r="C61" s="26" t="s">
        <v>118</v>
      </c>
      <c r="D61" s="27">
        <v>4.21</v>
      </c>
      <c r="E61" s="33"/>
      <c r="F61" s="32">
        <f t="shared" si="0"/>
        <v>0</v>
      </c>
      <c r="G61" s="31"/>
      <c r="H61" s="31">
        <f t="shared" si="3"/>
        <v>1085.27</v>
      </c>
      <c r="I61" s="34">
        <v>943.71</v>
      </c>
    </row>
    <row r="62" s="8" customFormat="1" ht="20.1" customHeight="1" spans="1:9">
      <c r="A62" s="30" t="s">
        <v>365</v>
      </c>
      <c r="B62" s="30" t="s">
        <v>366</v>
      </c>
      <c r="C62" s="26"/>
      <c r="D62" s="27"/>
      <c r="E62" s="31"/>
      <c r="F62" s="32"/>
      <c r="G62" s="31"/>
      <c r="H62" s="31"/>
      <c r="I62" s="34"/>
    </row>
    <row r="63" s="8" customFormat="1" ht="20.1" customHeight="1" spans="1:9">
      <c r="A63" s="30" t="s">
        <v>367</v>
      </c>
      <c r="B63" s="30" t="s">
        <v>368</v>
      </c>
      <c r="C63" s="26" t="s">
        <v>118</v>
      </c>
      <c r="D63" s="27">
        <v>12.87</v>
      </c>
      <c r="E63" s="33"/>
      <c r="F63" s="32">
        <f t="shared" si="0"/>
        <v>0</v>
      </c>
      <c r="G63" s="31"/>
      <c r="H63" s="31">
        <f t="shared" si="3"/>
        <v>1342.37</v>
      </c>
      <c r="I63" s="34">
        <v>1167.28</v>
      </c>
    </row>
    <row r="64" s="8" customFormat="1" ht="20.1" customHeight="1" spans="1:9">
      <c r="A64" s="30" t="s">
        <v>369</v>
      </c>
      <c r="B64" s="30" t="s">
        <v>370</v>
      </c>
      <c r="C64" s="26"/>
      <c r="D64" s="27"/>
      <c r="E64" s="31"/>
      <c r="F64" s="32"/>
      <c r="G64" s="31"/>
      <c r="H64" s="31"/>
      <c r="I64" s="34"/>
    </row>
    <row r="65" s="8" customFormat="1" ht="20.1" customHeight="1" spans="1:9">
      <c r="A65" s="30" t="s">
        <v>371</v>
      </c>
      <c r="B65" s="30" t="s">
        <v>372</v>
      </c>
      <c r="C65" s="26" t="s">
        <v>118</v>
      </c>
      <c r="D65" s="27">
        <v>929.48</v>
      </c>
      <c r="E65" s="33"/>
      <c r="F65" s="32">
        <f t="shared" si="0"/>
        <v>0</v>
      </c>
      <c r="G65" s="31"/>
      <c r="H65" s="31">
        <f t="shared" si="3"/>
        <v>1058.77</v>
      </c>
      <c r="I65" s="34">
        <v>920.67</v>
      </c>
    </row>
    <row r="66" s="8" customFormat="1" ht="20.1" customHeight="1" spans="1:9">
      <c r="A66" s="30" t="s">
        <v>373</v>
      </c>
      <c r="B66" s="30" t="s">
        <v>374</v>
      </c>
      <c r="C66" s="26"/>
      <c r="D66" s="27"/>
      <c r="E66" s="31"/>
      <c r="F66" s="32"/>
      <c r="G66" s="31"/>
      <c r="H66" s="31"/>
      <c r="I66" s="34"/>
    </row>
    <row r="67" s="8" customFormat="1" ht="20.1" customHeight="1" spans="1:9">
      <c r="A67" s="30" t="s">
        <v>375</v>
      </c>
      <c r="B67" s="30" t="s">
        <v>376</v>
      </c>
      <c r="C67" s="26" t="s">
        <v>377</v>
      </c>
      <c r="D67" s="27">
        <v>1.49</v>
      </c>
      <c r="E67" s="33"/>
      <c r="F67" s="32">
        <f t="shared" si="0"/>
        <v>0</v>
      </c>
      <c r="G67" s="31"/>
      <c r="H67" s="31">
        <f t="shared" si="3"/>
        <v>5629.37</v>
      </c>
      <c r="I67" s="34">
        <v>4895.1</v>
      </c>
    </row>
    <row r="68" s="8" customFormat="1" ht="20.1" customHeight="1" spans="1:9">
      <c r="A68" s="30" t="s">
        <v>378</v>
      </c>
      <c r="B68" s="30" t="s">
        <v>379</v>
      </c>
      <c r="C68" s="26" t="s">
        <v>377</v>
      </c>
      <c r="D68" s="27">
        <v>92.511</v>
      </c>
      <c r="E68" s="33"/>
      <c r="F68" s="32">
        <f t="shared" si="0"/>
        <v>0</v>
      </c>
      <c r="G68" s="31"/>
      <c r="H68" s="31">
        <f t="shared" si="3"/>
        <v>5570.73</v>
      </c>
      <c r="I68" s="34">
        <v>4844.11</v>
      </c>
    </row>
    <row r="69" s="8" customFormat="1" ht="20.1" customHeight="1" spans="1:9">
      <c r="A69" s="30" t="s">
        <v>380</v>
      </c>
      <c r="B69" s="30" t="s">
        <v>381</v>
      </c>
      <c r="C69" s="26" t="s">
        <v>377</v>
      </c>
      <c r="D69" s="27">
        <v>271.881</v>
      </c>
      <c r="E69" s="33"/>
      <c r="F69" s="32">
        <f t="shared" si="0"/>
        <v>0</v>
      </c>
      <c r="G69" s="31"/>
      <c r="H69" s="31">
        <f t="shared" si="3"/>
        <v>5311.08</v>
      </c>
      <c r="I69" s="34">
        <v>4618.33</v>
      </c>
    </row>
    <row r="70" s="8" customFormat="1" ht="20.1" customHeight="1" spans="1:9">
      <c r="A70" s="30" t="s">
        <v>382</v>
      </c>
      <c r="B70" s="30" t="s">
        <v>383</v>
      </c>
      <c r="C70" s="26" t="s">
        <v>377</v>
      </c>
      <c r="D70" s="27">
        <v>1.546</v>
      </c>
      <c r="E70" s="33"/>
      <c r="F70" s="32">
        <f t="shared" si="0"/>
        <v>0</v>
      </c>
      <c r="G70" s="31"/>
      <c r="H70" s="31">
        <f t="shared" si="3"/>
        <v>6606.19</v>
      </c>
      <c r="I70" s="34">
        <v>5744.51</v>
      </c>
    </row>
    <row r="71" s="8" customFormat="1" ht="20.1" customHeight="1" spans="1:9">
      <c r="A71" s="30" t="s">
        <v>384</v>
      </c>
      <c r="B71" s="30" t="s">
        <v>385</v>
      </c>
      <c r="C71" s="26" t="s">
        <v>377</v>
      </c>
      <c r="D71" s="27">
        <v>46.741</v>
      </c>
      <c r="E71" s="33"/>
      <c r="F71" s="32">
        <f t="shared" ref="F71:F134" si="4">IF(OR(E71&lt;G71,E71&gt;H71),"不符合单价范围",(ROUND(ROUND(E71,2)*D71,0)))</f>
        <v>0</v>
      </c>
      <c r="G71" s="31"/>
      <c r="H71" s="31">
        <f t="shared" si="3"/>
        <v>7124.09</v>
      </c>
      <c r="I71" s="34">
        <v>6194.86</v>
      </c>
    </row>
    <row r="72" s="8" customFormat="1" ht="20.1" customHeight="1" spans="1:9">
      <c r="A72" s="30" t="s">
        <v>386</v>
      </c>
      <c r="B72" s="30" t="s">
        <v>387</v>
      </c>
      <c r="C72" s="26" t="s">
        <v>377</v>
      </c>
      <c r="D72" s="27">
        <v>10.969</v>
      </c>
      <c r="E72" s="33"/>
      <c r="F72" s="32">
        <f t="shared" si="4"/>
        <v>0</v>
      </c>
      <c r="G72" s="31"/>
      <c r="H72" s="31">
        <f t="shared" si="3"/>
        <v>5616.2</v>
      </c>
      <c r="I72" s="34">
        <v>4883.65</v>
      </c>
    </row>
    <row r="73" s="8" customFormat="1" ht="20.1" customHeight="1" spans="1:9">
      <c r="A73" s="30" t="s">
        <v>388</v>
      </c>
      <c r="B73" s="30" t="s">
        <v>389</v>
      </c>
      <c r="C73" s="26"/>
      <c r="D73" s="27"/>
      <c r="E73" s="31"/>
      <c r="F73" s="32"/>
      <c r="G73" s="31"/>
      <c r="H73" s="31"/>
      <c r="I73" s="34"/>
    </row>
    <row r="74" s="8" customFormat="1" ht="20.1" customHeight="1" spans="1:9">
      <c r="A74" s="30" t="s">
        <v>390</v>
      </c>
      <c r="B74" s="30" t="s">
        <v>391</v>
      </c>
      <c r="C74" s="26"/>
      <c r="D74" s="27"/>
      <c r="E74" s="31"/>
      <c r="F74" s="32"/>
      <c r="G74" s="31"/>
      <c r="H74" s="31"/>
      <c r="I74" s="34"/>
    </row>
    <row r="75" s="8" customFormat="1" ht="20.1" customHeight="1" spans="1:9">
      <c r="A75" s="30" t="s">
        <v>392</v>
      </c>
      <c r="B75" s="30" t="s">
        <v>393</v>
      </c>
      <c r="C75" s="26" t="s">
        <v>118</v>
      </c>
      <c r="D75" s="27">
        <v>252.07</v>
      </c>
      <c r="E75" s="33"/>
      <c r="F75" s="32">
        <f t="shared" si="4"/>
        <v>0</v>
      </c>
      <c r="G75" s="31"/>
      <c r="H75" s="31">
        <f t="shared" si="3"/>
        <v>1787.05</v>
      </c>
      <c r="I75" s="34">
        <v>1553.96</v>
      </c>
    </row>
    <row r="76" s="8" customFormat="1" ht="20.1" customHeight="1" spans="1:9">
      <c r="A76" s="30" t="s">
        <v>394</v>
      </c>
      <c r="B76" s="30" t="s">
        <v>395</v>
      </c>
      <c r="C76" s="26" t="s">
        <v>118</v>
      </c>
      <c r="D76" s="27">
        <v>907.12</v>
      </c>
      <c r="E76" s="33"/>
      <c r="F76" s="32">
        <f t="shared" si="4"/>
        <v>0</v>
      </c>
      <c r="G76" s="31"/>
      <c r="H76" s="31">
        <f t="shared" si="3"/>
        <v>1382.79</v>
      </c>
      <c r="I76" s="34">
        <v>1202.43</v>
      </c>
    </row>
    <row r="77" s="8" customFormat="1" ht="20.1" customHeight="1" spans="1:9">
      <c r="A77" s="30" t="s">
        <v>396</v>
      </c>
      <c r="B77" s="30" t="s">
        <v>397</v>
      </c>
      <c r="C77" s="26" t="s">
        <v>118</v>
      </c>
      <c r="D77" s="27">
        <v>213.27</v>
      </c>
      <c r="E77" s="33"/>
      <c r="F77" s="32">
        <f t="shared" si="4"/>
        <v>0</v>
      </c>
      <c r="G77" s="31"/>
      <c r="H77" s="31">
        <f t="shared" si="3"/>
        <v>1369.32</v>
      </c>
      <c r="I77" s="34">
        <v>1190.71</v>
      </c>
    </row>
    <row r="78" s="8" customFormat="1" ht="20.1" customHeight="1" spans="1:9">
      <c r="A78" s="30" t="s">
        <v>398</v>
      </c>
      <c r="B78" s="30" t="s">
        <v>399</v>
      </c>
      <c r="C78" s="26" t="s">
        <v>118</v>
      </c>
      <c r="D78" s="27">
        <v>52.66</v>
      </c>
      <c r="E78" s="33"/>
      <c r="F78" s="32">
        <f t="shared" si="4"/>
        <v>0</v>
      </c>
      <c r="G78" s="31"/>
      <c r="H78" s="31">
        <f t="shared" si="3"/>
        <v>1518.23</v>
      </c>
      <c r="I78" s="34">
        <v>1320.2</v>
      </c>
    </row>
    <row r="79" s="8" customFormat="1" ht="20.1" customHeight="1" spans="1:9">
      <c r="A79" s="30" t="s">
        <v>400</v>
      </c>
      <c r="B79" s="30" t="s">
        <v>401</v>
      </c>
      <c r="C79" s="26"/>
      <c r="D79" s="27"/>
      <c r="E79" s="31"/>
      <c r="F79" s="32"/>
      <c r="G79" s="31"/>
      <c r="H79" s="31"/>
      <c r="I79" s="34"/>
    </row>
    <row r="80" s="8" customFormat="1" ht="20.1" customHeight="1" spans="1:9">
      <c r="A80" s="30" t="s">
        <v>402</v>
      </c>
      <c r="B80" s="30" t="s">
        <v>403</v>
      </c>
      <c r="C80" s="26" t="s">
        <v>118</v>
      </c>
      <c r="D80" s="27">
        <v>2.3</v>
      </c>
      <c r="E80" s="33"/>
      <c r="F80" s="32">
        <f t="shared" si="4"/>
        <v>0</v>
      </c>
      <c r="G80" s="31"/>
      <c r="H80" s="31">
        <f t="shared" si="3"/>
        <v>1194.99</v>
      </c>
      <c r="I80" s="34">
        <v>1039.12</v>
      </c>
    </row>
    <row r="81" s="8" customFormat="1" ht="20.1" customHeight="1" spans="1:9">
      <c r="A81" s="30" t="s">
        <v>404</v>
      </c>
      <c r="B81" s="30" t="s">
        <v>405</v>
      </c>
      <c r="C81" s="26" t="s">
        <v>118</v>
      </c>
      <c r="D81" s="27">
        <v>76.14</v>
      </c>
      <c r="E81" s="33"/>
      <c r="F81" s="32">
        <f t="shared" si="4"/>
        <v>0</v>
      </c>
      <c r="G81" s="31"/>
      <c r="H81" s="31">
        <f t="shared" si="3"/>
        <v>1477.78</v>
      </c>
      <c r="I81" s="34">
        <v>1285.03</v>
      </c>
    </row>
    <row r="82" s="8" customFormat="1" ht="20.1" customHeight="1" spans="1:9">
      <c r="A82" s="30" t="s">
        <v>406</v>
      </c>
      <c r="B82" s="30" t="s">
        <v>407</v>
      </c>
      <c r="C82" s="26" t="s">
        <v>118</v>
      </c>
      <c r="D82" s="27">
        <v>61.76</v>
      </c>
      <c r="E82" s="33"/>
      <c r="F82" s="32">
        <f t="shared" si="4"/>
        <v>0</v>
      </c>
      <c r="G82" s="31"/>
      <c r="H82" s="31">
        <f t="shared" si="3"/>
        <v>1175.02</v>
      </c>
      <c r="I82" s="34">
        <v>1021.76</v>
      </c>
    </row>
    <row r="83" s="8" customFormat="1" ht="20.1" customHeight="1" spans="1:9">
      <c r="A83" s="30" t="s">
        <v>408</v>
      </c>
      <c r="B83" s="30" t="s">
        <v>409</v>
      </c>
      <c r="C83" s="26"/>
      <c r="D83" s="27"/>
      <c r="E83" s="31"/>
      <c r="F83" s="32"/>
      <c r="G83" s="31"/>
      <c r="H83" s="31"/>
      <c r="I83" s="34"/>
    </row>
    <row r="84" s="8" customFormat="1" ht="20.1" customHeight="1" spans="1:9">
      <c r="A84" s="30" t="s">
        <v>410</v>
      </c>
      <c r="B84" s="30" t="s">
        <v>411</v>
      </c>
      <c r="C84" s="26" t="s">
        <v>118</v>
      </c>
      <c r="D84" s="27">
        <v>87.06</v>
      </c>
      <c r="E84" s="33"/>
      <c r="F84" s="32">
        <f t="shared" si="4"/>
        <v>0</v>
      </c>
      <c r="G84" s="31"/>
      <c r="H84" s="31">
        <f t="shared" si="3"/>
        <v>1146.87</v>
      </c>
      <c r="I84" s="34">
        <v>997.28</v>
      </c>
    </row>
    <row r="85" s="8" customFormat="1" ht="20.1" customHeight="1" spans="1:9">
      <c r="A85" s="30" t="s">
        <v>412</v>
      </c>
      <c r="B85" s="30" t="s">
        <v>413</v>
      </c>
      <c r="C85" s="26"/>
      <c r="D85" s="27"/>
      <c r="E85" s="31"/>
      <c r="F85" s="32"/>
      <c r="G85" s="31"/>
      <c r="H85" s="31"/>
      <c r="I85" s="34"/>
    </row>
    <row r="86" s="8" customFormat="1" ht="20.1" customHeight="1" spans="1:9">
      <c r="A86" s="30" t="s">
        <v>414</v>
      </c>
      <c r="B86" s="30" t="s">
        <v>415</v>
      </c>
      <c r="C86" s="26" t="s">
        <v>118</v>
      </c>
      <c r="D86" s="27">
        <v>5806.72</v>
      </c>
      <c r="E86" s="33"/>
      <c r="F86" s="32">
        <f t="shared" si="4"/>
        <v>0</v>
      </c>
      <c r="G86" s="31"/>
      <c r="H86" s="31">
        <f t="shared" si="3"/>
        <v>1287.68</v>
      </c>
      <c r="I86" s="34">
        <v>1119.72</v>
      </c>
    </row>
    <row r="87" s="8" customFormat="1" ht="20.1" customHeight="1" spans="1:9">
      <c r="A87" s="30" t="s">
        <v>416</v>
      </c>
      <c r="B87" s="30" t="s">
        <v>417</v>
      </c>
      <c r="C87" s="26"/>
      <c r="D87" s="27"/>
      <c r="E87" s="31"/>
      <c r="F87" s="32"/>
      <c r="G87" s="31"/>
      <c r="H87" s="31"/>
      <c r="I87" s="34"/>
    </row>
    <row r="88" s="8" customFormat="1" ht="20.1" customHeight="1" spans="1:9">
      <c r="A88" s="30" t="s">
        <v>418</v>
      </c>
      <c r="B88" s="30" t="s">
        <v>419</v>
      </c>
      <c r="C88" s="26" t="s">
        <v>118</v>
      </c>
      <c r="D88" s="27">
        <v>127.07</v>
      </c>
      <c r="E88" s="33"/>
      <c r="F88" s="32">
        <f t="shared" si="4"/>
        <v>0</v>
      </c>
      <c r="G88" s="31"/>
      <c r="H88" s="31">
        <f t="shared" si="3"/>
        <v>1724.39</v>
      </c>
      <c r="I88" s="34">
        <v>1499.47</v>
      </c>
    </row>
    <row r="89" s="8" customFormat="1" ht="20.1" customHeight="1" spans="1:9">
      <c r="A89" s="30" t="s">
        <v>420</v>
      </c>
      <c r="B89" s="30" t="s">
        <v>421</v>
      </c>
      <c r="C89" s="26"/>
      <c r="D89" s="27"/>
      <c r="E89" s="31"/>
      <c r="F89" s="32"/>
      <c r="G89" s="31"/>
      <c r="H89" s="31"/>
      <c r="I89" s="34"/>
    </row>
    <row r="90" s="8" customFormat="1" ht="20.1" customHeight="1" spans="1:9">
      <c r="A90" s="30" t="s">
        <v>422</v>
      </c>
      <c r="B90" s="30" t="s">
        <v>423</v>
      </c>
      <c r="C90" s="26" t="s">
        <v>118</v>
      </c>
      <c r="D90" s="27">
        <v>41.53</v>
      </c>
      <c r="E90" s="33"/>
      <c r="F90" s="32">
        <f t="shared" si="4"/>
        <v>0</v>
      </c>
      <c r="G90" s="31"/>
      <c r="H90" s="31">
        <f t="shared" si="3"/>
        <v>739.16</v>
      </c>
      <c r="I90" s="34">
        <v>642.75</v>
      </c>
    </row>
    <row r="91" s="8" customFormat="1" ht="20.1" customHeight="1" spans="1:9">
      <c r="A91" s="30" t="s">
        <v>424</v>
      </c>
      <c r="B91" s="30" t="s">
        <v>425</v>
      </c>
      <c r="C91" s="26" t="s">
        <v>118</v>
      </c>
      <c r="D91" s="27">
        <v>80.45</v>
      </c>
      <c r="E91" s="33"/>
      <c r="F91" s="32">
        <f t="shared" si="4"/>
        <v>0</v>
      </c>
      <c r="G91" s="31"/>
      <c r="H91" s="31">
        <f t="shared" si="3"/>
        <v>1193.59</v>
      </c>
      <c r="I91" s="34">
        <v>1037.9</v>
      </c>
    </row>
    <row r="92" s="8" customFormat="1" ht="20.1" customHeight="1" spans="1:9">
      <c r="A92" s="30" t="s">
        <v>426</v>
      </c>
      <c r="B92" s="30" t="s">
        <v>427</v>
      </c>
      <c r="C92" s="26"/>
      <c r="D92" s="27"/>
      <c r="E92" s="31"/>
      <c r="F92" s="32"/>
      <c r="G92" s="31"/>
      <c r="H92" s="31"/>
      <c r="I92" s="34"/>
    </row>
    <row r="93" s="8" customFormat="1" ht="20.1" customHeight="1" spans="1:9">
      <c r="A93" s="30" t="s">
        <v>428</v>
      </c>
      <c r="B93" s="30" t="s">
        <v>429</v>
      </c>
      <c r="C93" s="26"/>
      <c r="D93" s="27"/>
      <c r="E93" s="31"/>
      <c r="F93" s="32"/>
      <c r="G93" s="31"/>
      <c r="H93" s="31"/>
      <c r="I93" s="34"/>
    </row>
    <row r="94" s="8" customFormat="1" ht="20.1" customHeight="1" spans="1:9">
      <c r="A94" s="30" t="s">
        <v>430</v>
      </c>
      <c r="B94" s="30" t="s">
        <v>431</v>
      </c>
      <c r="C94" s="26" t="s">
        <v>118</v>
      </c>
      <c r="D94" s="27">
        <v>169.76</v>
      </c>
      <c r="E94" s="33"/>
      <c r="F94" s="32">
        <f t="shared" si="4"/>
        <v>0</v>
      </c>
      <c r="G94" s="31"/>
      <c r="H94" s="31">
        <f t="shared" si="3"/>
        <v>1624.56</v>
      </c>
      <c r="I94" s="34">
        <v>1412.66</v>
      </c>
    </row>
    <row r="95" s="8" customFormat="1" ht="20.1" customHeight="1" spans="1:9">
      <c r="A95" s="30" t="s">
        <v>432</v>
      </c>
      <c r="B95" s="30" t="s">
        <v>433</v>
      </c>
      <c r="C95" s="26" t="s">
        <v>118</v>
      </c>
      <c r="D95" s="27">
        <v>28.58</v>
      </c>
      <c r="E95" s="33"/>
      <c r="F95" s="32">
        <f t="shared" si="4"/>
        <v>0</v>
      </c>
      <c r="G95" s="31"/>
      <c r="H95" s="31">
        <f t="shared" si="3"/>
        <v>1578.08</v>
      </c>
      <c r="I95" s="34">
        <v>1372.24</v>
      </c>
    </row>
    <row r="96" s="8" customFormat="1" ht="20.1" customHeight="1" spans="1:9">
      <c r="A96" s="30" t="s">
        <v>434</v>
      </c>
      <c r="B96" s="30" t="s">
        <v>435</v>
      </c>
      <c r="C96" s="26"/>
      <c r="D96" s="27"/>
      <c r="E96" s="31"/>
      <c r="F96" s="32"/>
      <c r="G96" s="31"/>
      <c r="H96" s="31"/>
      <c r="I96" s="34"/>
    </row>
    <row r="97" s="8" customFormat="1" ht="20.1" customHeight="1" spans="1:9">
      <c r="A97" s="30" t="s">
        <v>436</v>
      </c>
      <c r="B97" s="30" t="s">
        <v>437</v>
      </c>
      <c r="C97" s="26" t="s">
        <v>118</v>
      </c>
      <c r="D97" s="27">
        <v>40.67</v>
      </c>
      <c r="E97" s="33"/>
      <c r="F97" s="32">
        <f t="shared" si="4"/>
        <v>0</v>
      </c>
      <c r="G97" s="31"/>
      <c r="H97" s="31">
        <f t="shared" si="3"/>
        <v>1685.1</v>
      </c>
      <c r="I97" s="34">
        <v>1465.3</v>
      </c>
    </row>
    <row r="98" s="8" customFormat="1" ht="20.1" customHeight="1" spans="1:9">
      <c r="A98" s="30" t="s">
        <v>438</v>
      </c>
      <c r="B98" s="30" t="s">
        <v>439</v>
      </c>
      <c r="C98" s="26"/>
      <c r="D98" s="27"/>
      <c r="E98" s="31"/>
      <c r="F98" s="32"/>
      <c r="G98" s="31"/>
      <c r="H98" s="31"/>
      <c r="I98" s="34"/>
    </row>
    <row r="99" s="8" customFormat="1" ht="20.1" customHeight="1" spans="1:9">
      <c r="A99" s="30" t="s">
        <v>440</v>
      </c>
      <c r="B99" s="30" t="s">
        <v>441</v>
      </c>
      <c r="C99" s="26" t="s">
        <v>118</v>
      </c>
      <c r="D99" s="27">
        <v>22.75</v>
      </c>
      <c r="E99" s="33"/>
      <c r="F99" s="32">
        <f t="shared" si="4"/>
        <v>0</v>
      </c>
      <c r="G99" s="31"/>
      <c r="H99" s="31">
        <f t="shared" si="3"/>
        <v>1851.44</v>
      </c>
      <c r="I99" s="34">
        <v>1609.95</v>
      </c>
    </row>
    <row r="100" s="8" customFormat="1" ht="20.1" customHeight="1" spans="1:9">
      <c r="A100" s="30" t="s">
        <v>442</v>
      </c>
      <c r="B100" s="30" t="s">
        <v>443</v>
      </c>
      <c r="C100" s="26"/>
      <c r="D100" s="27"/>
      <c r="E100" s="31"/>
      <c r="F100" s="32"/>
      <c r="G100" s="31"/>
      <c r="H100" s="31"/>
      <c r="I100" s="34"/>
    </row>
    <row r="101" s="8" customFormat="1" ht="20.1" customHeight="1" spans="1:9">
      <c r="A101" s="30" t="s">
        <v>444</v>
      </c>
      <c r="B101" s="30" t="s">
        <v>445</v>
      </c>
      <c r="C101" s="26"/>
      <c r="D101" s="27"/>
      <c r="E101" s="31"/>
      <c r="F101" s="32"/>
      <c r="G101" s="31"/>
      <c r="H101" s="31"/>
      <c r="I101" s="34"/>
    </row>
    <row r="102" s="8" customFormat="1" ht="20.1" customHeight="1" spans="1:9">
      <c r="A102" s="30" t="s">
        <v>446</v>
      </c>
      <c r="B102" s="30" t="s">
        <v>447</v>
      </c>
      <c r="C102" s="26" t="s">
        <v>68</v>
      </c>
      <c r="D102" s="27">
        <v>366.93</v>
      </c>
      <c r="E102" s="33"/>
      <c r="F102" s="32">
        <f t="shared" si="4"/>
        <v>0</v>
      </c>
      <c r="G102" s="31"/>
      <c r="H102" s="31">
        <f t="shared" ref="H101:H164" si="5">ROUND(ROUND(I102,2)*1.15,2)</f>
        <v>79.75</v>
      </c>
      <c r="I102" s="34">
        <v>69.35</v>
      </c>
    </row>
    <row r="103" s="8" customFormat="1" ht="20.1" customHeight="1" spans="1:9">
      <c r="A103" s="30" t="s">
        <v>448</v>
      </c>
      <c r="B103" s="30" t="s">
        <v>449</v>
      </c>
      <c r="C103" s="26" t="s">
        <v>68</v>
      </c>
      <c r="D103" s="27">
        <v>51.15</v>
      </c>
      <c r="E103" s="33"/>
      <c r="F103" s="32">
        <f t="shared" si="4"/>
        <v>0</v>
      </c>
      <c r="G103" s="31"/>
      <c r="H103" s="31">
        <f t="shared" si="5"/>
        <v>89.14</v>
      </c>
      <c r="I103" s="34">
        <v>77.51</v>
      </c>
    </row>
    <row r="104" s="8" customFormat="1" ht="20.1" customHeight="1" spans="1:9">
      <c r="A104" s="30" t="s">
        <v>450</v>
      </c>
      <c r="B104" s="30" t="s">
        <v>451</v>
      </c>
      <c r="C104" s="26"/>
      <c r="D104" s="27"/>
      <c r="E104" s="31"/>
      <c r="F104" s="32"/>
      <c r="G104" s="31"/>
      <c r="H104" s="31"/>
      <c r="I104" s="34"/>
    </row>
    <row r="105" s="8" customFormat="1" ht="20.1" customHeight="1" spans="1:9">
      <c r="A105" s="30" t="s">
        <v>452</v>
      </c>
      <c r="B105" s="30" t="s">
        <v>453</v>
      </c>
      <c r="C105" s="26" t="s">
        <v>68</v>
      </c>
      <c r="D105" s="27">
        <v>195.99</v>
      </c>
      <c r="E105" s="33"/>
      <c r="F105" s="32">
        <f t="shared" si="4"/>
        <v>0</v>
      </c>
      <c r="G105" s="31"/>
      <c r="H105" s="31">
        <f t="shared" si="5"/>
        <v>262.45</v>
      </c>
      <c r="I105" s="34">
        <v>228.22</v>
      </c>
    </row>
    <row r="106" s="8" customFormat="1" ht="20.1" customHeight="1" spans="1:9">
      <c r="A106" s="30" t="s">
        <v>454</v>
      </c>
      <c r="B106" s="30" t="s">
        <v>455</v>
      </c>
      <c r="C106" s="26" t="s">
        <v>68</v>
      </c>
      <c r="D106" s="27">
        <v>229.22</v>
      </c>
      <c r="E106" s="33"/>
      <c r="F106" s="32">
        <f t="shared" si="4"/>
        <v>0</v>
      </c>
      <c r="G106" s="31"/>
      <c r="H106" s="31">
        <f t="shared" si="5"/>
        <v>327.24</v>
      </c>
      <c r="I106" s="34">
        <v>284.56</v>
      </c>
    </row>
    <row r="107" s="8" customFormat="1" ht="20.1" customHeight="1" spans="1:9">
      <c r="A107" s="30" t="s">
        <v>456</v>
      </c>
      <c r="B107" s="30" t="s">
        <v>457</v>
      </c>
      <c r="C107" s="26" t="s">
        <v>68</v>
      </c>
      <c r="D107" s="27">
        <v>22.34</v>
      </c>
      <c r="E107" s="33"/>
      <c r="F107" s="32">
        <f t="shared" si="4"/>
        <v>0</v>
      </c>
      <c r="G107" s="31"/>
      <c r="H107" s="31">
        <f t="shared" si="5"/>
        <v>290.1</v>
      </c>
      <c r="I107" s="34">
        <v>252.26</v>
      </c>
    </row>
    <row r="108" s="8" customFormat="1" ht="20.1" customHeight="1" spans="1:9">
      <c r="A108" s="30" t="s">
        <v>458</v>
      </c>
      <c r="B108" s="30" t="s">
        <v>459</v>
      </c>
      <c r="C108" s="26"/>
      <c r="D108" s="27"/>
      <c r="E108" s="31"/>
      <c r="F108" s="32"/>
      <c r="G108" s="31"/>
      <c r="H108" s="31"/>
      <c r="I108" s="34"/>
    </row>
    <row r="109" s="8" customFormat="1" ht="20.1" customHeight="1" spans="1:9">
      <c r="A109" s="30" t="s">
        <v>460</v>
      </c>
      <c r="B109" s="30" t="s">
        <v>461</v>
      </c>
      <c r="C109" s="26" t="s">
        <v>68</v>
      </c>
      <c r="D109" s="27">
        <v>125.6</v>
      </c>
      <c r="E109" s="33"/>
      <c r="F109" s="32">
        <f t="shared" si="4"/>
        <v>0</v>
      </c>
      <c r="G109" s="31"/>
      <c r="H109" s="31">
        <f t="shared" si="5"/>
        <v>83.8</v>
      </c>
      <c r="I109" s="34">
        <v>72.87</v>
      </c>
    </row>
    <row r="110" s="8" customFormat="1" ht="20.1" customHeight="1" spans="1:9">
      <c r="A110" s="30" t="s">
        <v>462</v>
      </c>
      <c r="B110" s="30" t="s">
        <v>463</v>
      </c>
      <c r="C110" s="26" t="s">
        <v>68</v>
      </c>
      <c r="D110" s="27">
        <v>79.88</v>
      </c>
      <c r="E110" s="33"/>
      <c r="F110" s="32">
        <f t="shared" si="4"/>
        <v>0</v>
      </c>
      <c r="G110" s="31"/>
      <c r="H110" s="31">
        <f t="shared" si="5"/>
        <v>89.37</v>
      </c>
      <c r="I110" s="34">
        <v>77.71</v>
      </c>
    </row>
    <row r="111" s="8" customFormat="1" ht="20.1" customHeight="1" spans="1:9">
      <c r="A111" s="30" t="s">
        <v>464</v>
      </c>
      <c r="B111" s="30" t="s">
        <v>465</v>
      </c>
      <c r="C111" s="26"/>
      <c r="D111" s="27"/>
      <c r="E111" s="31"/>
      <c r="F111" s="32"/>
      <c r="G111" s="31"/>
      <c r="H111" s="31"/>
      <c r="I111" s="34"/>
    </row>
    <row r="112" s="8" customFormat="1" ht="20.1" customHeight="1" spans="1:9">
      <c r="A112" s="30" t="s">
        <v>466</v>
      </c>
      <c r="B112" s="30" t="s">
        <v>467</v>
      </c>
      <c r="C112" s="26" t="s">
        <v>281</v>
      </c>
      <c r="D112" s="27">
        <v>70.98</v>
      </c>
      <c r="E112" s="33"/>
      <c r="F112" s="32">
        <f t="shared" si="4"/>
        <v>0</v>
      </c>
      <c r="G112" s="31"/>
      <c r="H112" s="31">
        <f t="shared" si="5"/>
        <v>297.13</v>
      </c>
      <c r="I112" s="34">
        <v>258.37</v>
      </c>
    </row>
    <row r="113" s="8" customFormat="1" ht="20.1" customHeight="1" spans="1:9">
      <c r="A113" s="30" t="s">
        <v>468</v>
      </c>
      <c r="B113" s="30" t="s">
        <v>469</v>
      </c>
      <c r="C113" s="26"/>
      <c r="D113" s="27"/>
      <c r="E113" s="31"/>
      <c r="F113" s="32"/>
      <c r="G113" s="31"/>
      <c r="H113" s="31"/>
      <c r="I113" s="34"/>
    </row>
    <row r="114" s="8" customFormat="1" ht="20.1" customHeight="1" spans="1:9">
      <c r="A114" s="30" t="s">
        <v>470</v>
      </c>
      <c r="B114" s="30" t="s">
        <v>471</v>
      </c>
      <c r="C114" s="26" t="s">
        <v>131</v>
      </c>
      <c r="D114" s="27">
        <v>1</v>
      </c>
      <c r="E114" s="33"/>
      <c r="F114" s="32">
        <f t="shared" si="4"/>
        <v>0</v>
      </c>
      <c r="G114" s="31"/>
      <c r="H114" s="31">
        <f t="shared" si="5"/>
        <v>4651.46</v>
      </c>
      <c r="I114" s="34">
        <v>4044.75</v>
      </c>
    </row>
    <row r="115" s="8" customFormat="1" ht="20.1" customHeight="1" spans="1:9">
      <c r="A115" s="30" t="s">
        <v>472</v>
      </c>
      <c r="B115" s="30" t="s">
        <v>473</v>
      </c>
      <c r="C115" s="26" t="s">
        <v>131</v>
      </c>
      <c r="D115" s="27">
        <v>5</v>
      </c>
      <c r="E115" s="33"/>
      <c r="F115" s="32">
        <f t="shared" si="4"/>
        <v>0</v>
      </c>
      <c r="G115" s="31"/>
      <c r="H115" s="31">
        <f t="shared" si="5"/>
        <v>1318.15</v>
      </c>
      <c r="I115" s="34">
        <v>1146.22</v>
      </c>
    </row>
    <row r="116" s="8" customFormat="1" ht="20.1" customHeight="1" spans="1:9">
      <c r="A116" s="30" t="s">
        <v>474</v>
      </c>
      <c r="B116" s="30" t="s">
        <v>475</v>
      </c>
      <c r="C116" s="26"/>
      <c r="D116" s="27"/>
      <c r="E116" s="31"/>
      <c r="F116" s="32"/>
      <c r="G116" s="31"/>
      <c r="H116" s="31"/>
      <c r="I116" s="34"/>
    </row>
    <row r="117" s="8" customFormat="1" ht="20.1" customHeight="1" spans="1:9">
      <c r="A117" s="30" t="s">
        <v>476</v>
      </c>
      <c r="B117" s="30" t="s">
        <v>477</v>
      </c>
      <c r="C117" s="26" t="s">
        <v>118</v>
      </c>
      <c r="D117" s="27">
        <v>0.61</v>
      </c>
      <c r="E117" s="33"/>
      <c r="F117" s="32">
        <f t="shared" si="4"/>
        <v>0</v>
      </c>
      <c r="G117" s="31"/>
      <c r="H117" s="31">
        <f t="shared" si="5"/>
        <v>1701.49</v>
      </c>
      <c r="I117" s="34">
        <v>1479.56</v>
      </c>
    </row>
    <row r="118" s="8" customFormat="1" ht="20.1" customHeight="1" spans="1:9">
      <c r="A118" s="30" t="s">
        <v>478</v>
      </c>
      <c r="B118" s="30" t="s">
        <v>479</v>
      </c>
      <c r="C118" s="26"/>
      <c r="D118" s="27"/>
      <c r="E118" s="31"/>
      <c r="F118" s="32"/>
      <c r="G118" s="31"/>
      <c r="H118" s="31"/>
      <c r="I118" s="34"/>
    </row>
    <row r="119" s="8" customFormat="1" ht="20.1" customHeight="1" spans="1:9">
      <c r="A119" s="30" t="s">
        <v>480</v>
      </c>
      <c r="B119" s="30" t="s">
        <v>481</v>
      </c>
      <c r="C119" s="26"/>
      <c r="D119" s="27"/>
      <c r="E119" s="31"/>
      <c r="F119" s="32"/>
      <c r="G119" s="31"/>
      <c r="H119" s="31"/>
      <c r="I119" s="34"/>
    </row>
    <row r="120" s="8" customFormat="1" ht="20.1" customHeight="1" spans="1:9">
      <c r="A120" s="30" t="s">
        <v>482</v>
      </c>
      <c r="B120" s="30" t="s">
        <v>376</v>
      </c>
      <c r="C120" s="26" t="s">
        <v>377</v>
      </c>
      <c r="D120" s="27">
        <v>5.65</v>
      </c>
      <c r="E120" s="33"/>
      <c r="F120" s="32">
        <f t="shared" si="4"/>
        <v>0</v>
      </c>
      <c r="G120" s="31"/>
      <c r="H120" s="31">
        <f t="shared" si="5"/>
        <v>5628.7</v>
      </c>
      <c r="I120" s="34">
        <v>4894.52</v>
      </c>
    </row>
    <row r="121" s="8" customFormat="1" ht="20.1" customHeight="1" spans="1:9">
      <c r="A121" s="30" t="s">
        <v>483</v>
      </c>
      <c r="B121" s="30" t="s">
        <v>379</v>
      </c>
      <c r="C121" s="26" t="s">
        <v>377</v>
      </c>
      <c r="D121" s="27">
        <v>252.068</v>
      </c>
      <c r="E121" s="33"/>
      <c r="F121" s="32">
        <f t="shared" si="4"/>
        <v>0</v>
      </c>
      <c r="G121" s="31"/>
      <c r="H121" s="31">
        <f t="shared" si="5"/>
        <v>5593.89</v>
      </c>
      <c r="I121" s="34">
        <v>4864.25</v>
      </c>
    </row>
    <row r="122" s="8" customFormat="1" ht="20.1" customHeight="1" spans="1:9">
      <c r="A122" s="30" t="s">
        <v>484</v>
      </c>
      <c r="B122" s="30" t="s">
        <v>381</v>
      </c>
      <c r="C122" s="26" t="s">
        <v>377</v>
      </c>
      <c r="D122" s="27">
        <v>484.997</v>
      </c>
      <c r="E122" s="33"/>
      <c r="F122" s="32">
        <f t="shared" si="4"/>
        <v>0</v>
      </c>
      <c r="G122" s="31"/>
      <c r="H122" s="31">
        <f t="shared" si="5"/>
        <v>5473.61</v>
      </c>
      <c r="I122" s="34">
        <v>4759.66</v>
      </c>
    </row>
    <row r="123" s="8" customFormat="1" ht="20.1" customHeight="1" spans="1:9">
      <c r="A123" s="30" t="s">
        <v>485</v>
      </c>
      <c r="B123" s="30" t="s">
        <v>383</v>
      </c>
      <c r="C123" s="26" t="s">
        <v>377</v>
      </c>
      <c r="D123" s="27">
        <v>3.988</v>
      </c>
      <c r="E123" s="33"/>
      <c r="F123" s="32">
        <f t="shared" si="4"/>
        <v>0</v>
      </c>
      <c r="G123" s="31"/>
      <c r="H123" s="31">
        <f t="shared" si="5"/>
        <v>6606.19</v>
      </c>
      <c r="I123" s="34">
        <v>5744.51</v>
      </c>
    </row>
    <row r="124" s="8" customFormat="1" ht="20.1" customHeight="1" spans="1:9">
      <c r="A124" s="30" t="s">
        <v>486</v>
      </c>
      <c r="B124" s="30" t="s">
        <v>385</v>
      </c>
      <c r="C124" s="26" t="s">
        <v>377</v>
      </c>
      <c r="D124" s="27">
        <v>171.326</v>
      </c>
      <c r="E124" s="33"/>
      <c r="F124" s="32">
        <f t="shared" si="4"/>
        <v>0</v>
      </c>
      <c r="G124" s="31"/>
      <c r="H124" s="31">
        <f t="shared" si="5"/>
        <v>7124.08</v>
      </c>
      <c r="I124" s="34">
        <v>6194.85</v>
      </c>
    </row>
    <row r="125" s="8" customFormat="1" ht="20.1" customHeight="1" spans="1:9">
      <c r="A125" s="30" t="s">
        <v>487</v>
      </c>
      <c r="B125" s="30" t="s">
        <v>387</v>
      </c>
      <c r="C125" s="26" t="s">
        <v>377</v>
      </c>
      <c r="D125" s="27">
        <v>0.546</v>
      </c>
      <c r="E125" s="33"/>
      <c r="F125" s="32">
        <f t="shared" si="4"/>
        <v>0</v>
      </c>
      <c r="G125" s="31"/>
      <c r="H125" s="31">
        <f t="shared" si="5"/>
        <v>5616.49</v>
      </c>
      <c r="I125" s="34">
        <v>4883.9</v>
      </c>
    </row>
    <row r="126" s="8" customFormat="1" ht="20.1" customHeight="1" spans="1:9">
      <c r="A126" s="30" t="s">
        <v>488</v>
      </c>
      <c r="B126" s="30" t="s">
        <v>489</v>
      </c>
      <c r="C126" s="26"/>
      <c r="D126" s="27"/>
      <c r="E126" s="31"/>
      <c r="F126" s="32"/>
      <c r="G126" s="31"/>
      <c r="H126" s="31"/>
      <c r="I126" s="34"/>
    </row>
    <row r="127" s="8" customFormat="1" ht="20.1" customHeight="1" spans="1:9">
      <c r="A127" s="30" t="s">
        <v>490</v>
      </c>
      <c r="B127" s="30" t="s">
        <v>491</v>
      </c>
      <c r="C127" s="26" t="s">
        <v>377</v>
      </c>
      <c r="D127" s="27">
        <v>0.328</v>
      </c>
      <c r="E127" s="33"/>
      <c r="F127" s="32">
        <f t="shared" si="4"/>
        <v>0</v>
      </c>
      <c r="G127" s="31"/>
      <c r="H127" s="31">
        <f t="shared" si="5"/>
        <v>10957.04</v>
      </c>
      <c r="I127" s="34">
        <v>9527.86</v>
      </c>
    </row>
    <row r="128" s="8" customFormat="1" ht="20.1" customHeight="1" spans="1:9">
      <c r="A128" s="30" t="s">
        <v>492</v>
      </c>
      <c r="B128" s="30" t="s">
        <v>493</v>
      </c>
      <c r="C128" s="26" t="s">
        <v>377</v>
      </c>
      <c r="D128" s="27">
        <v>0.15</v>
      </c>
      <c r="E128" s="33"/>
      <c r="F128" s="32">
        <f t="shared" si="4"/>
        <v>0</v>
      </c>
      <c r="G128" s="31"/>
      <c r="H128" s="31">
        <f t="shared" si="5"/>
        <v>12221.9</v>
      </c>
      <c r="I128" s="34">
        <v>10627.74</v>
      </c>
    </row>
    <row r="129" s="8" customFormat="1" ht="20.1" customHeight="1" spans="1:9">
      <c r="A129" s="30" t="s">
        <v>494</v>
      </c>
      <c r="B129" s="30" t="s">
        <v>495</v>
      </c>
      <c r="C129" s="26"/>
      <c r="D129" s="27"/>
      <c r="E129" s="31"/>
      <c r="F129" s="32"/>
      <c r="G129" s="31"/>
      <c r="H129" s="31"/>
      <c r="I129" s="34"/>
    </row>
    <row r="130" s="8" customFormat="1" ht="20.1" customHeight="1" spans="1:9">
      <c r="A130" s="30" t="s">
        <v>496</v>
      </c>
      <c r="B130" s="30" t="s">
        <v>497</v>
      </c>
      <c r="C130" s="26"/>
      <c r="D130" s="27"/>
      <c r="E130" s="31"/>
      <c r="F130" s="32"/>
      <c r="G130" s="31"/>
      <c r="H130" s="31"/>
      <c r="I130" s="34"/>
    </row>
    <row r="131" s="8" customFormat="1" ht="20.1" customHeight="1" spans="1:9">
      <c r="A131" s="30" t="s">
        <v>498</v>
      </c>
      <c r="B131" s="30" t="s">
        <v>499</v>
      </c>
      <c r="C131" s="26" t="s">
        <v>377</v>
      </c>
      <c r="D131" s="27">
        <v>4.833</v>
      </c>
      <c r="E131" s="33"/>
      <c r="F131" s="32">
        <f t="shared" si="4"/>
        <v>0</v>
      </c>
      <c r="G131" s="31"/>
      <c r="H131" s="31">
        <f t="shared" si="5"/>
        <v>10104.27</v>
      </c>
      <c r="I131" s="34">
        <v>8786.32</v>
      </c>
    </row>
    <row r="132" s="8" customFormat="1" ht="20.1" customHeight="1" spans="1:9">
      <c r="A132" s="30" t="s">
        <v>500</v>
      </c>
      <c r="B132" s="30" t="s">
        <v>501</v>
      </c>
      <c r="C132" s="26" t="s">
        <v>377</v>
      </c>
      <c r="D132" s="27">
        <v>27.694</v>
      </c>
      <c r="E132" s="33"/>
      <c r="F132" s="32">
        <f t="shared" si="4"/>
        <v>0</v>
      </c>
      <c r="G132" s="31"/>
      <c r="H132" s="31">
        <f t="shared" si="5"/>
        <v>10378.53</v>
      </c>
      <c r="I132" s="34">
        <v>9024.81</v>
      </c>
    </row>
    <row r="133" s="8" customFormat="1" ht="20.1" customHeight="1" spans="1:9">
      <c r="A133" s="30" t="s">
        <v>502</v>
      </c>
      <c r="B133" s="30" t="s">
        <v>503</v>
      </c>
      <c r="C133" s="26" t="s">
        <v>377</v>
      </c>
      <c r="D133" s="27">
        <v>4.467</v>
      </c>
      <c r="E133" s="33"/>
      <c r="F133" s="32">
        <f t="shared" si="4"/>
        <v>0</v>
      </c>
      <c r="G133" s="31"/>
      <c r="H133" s="31">
        <f t="shared" si="5"/>
        <v>12280.32</v>
      </c>
      <c r="I133" s="34">
        <v>10678.54</v>
      </c>
    </row>
    <row r="134" s="8" customFormat="1" ht="20.1" customHeight="1" spans="1:9">
      <c r="A134" s="30" t="s">
        <v>504</v>
      </c>
      <c r="B134" s="30" t="s">
        <v>505</v>
      </c>
      <c r="C134" s="26" t="s">
        <v>377</v>
      </c>
      <c r="D134" s="27">
        <v>5.543</v>
      </c>
      <c r="E134" s="33"/>
      <c r="F134" s="32">
        <f t="shared" si="4"/>
        <v>0</v>
      </c>
      <c r="G134" s="31"/>
      <c r="H134" s="31">
        <f t="shared" si="5"/>
        <v>10203.12</v>
      </c>
      <c r="I134" s="34">
        <v>8872.28</v>
      </c>
    </row>
    <row r="135" s="8" customFormat="1" ht="20.1" customHeight="1" spans="1:9">
      <c r="A135" s="30" t="s">
        <v>506</v>
      </c>
      <c r="B135" s="30" t="s">
        <v>507</v>
      </c>
      <c r="C135" s="26" t="s">
        <v>377</v>
      </c>
      <c r="D135" s="27">
        <v>4.304</v>
      </c>
      <c r="E135" s="33"/>
      <c r="F135" s="32">
        <f t="shared" ref="F135:F198" si="6">IF(OR(E135&lt;G135,E135&gt;H135),"不符合单价范围",(ROUND(ROUND(E135,2)*D135,0)))</f>
        <v>0</v>
      </c>
      <c r="G135" s="31"/>
      <c r="H135" s="31">
        <f t="shared" si="5"/>
        <v>12495.8</v>
      </c>
      <c r="I135" s="34">
        <v>10865.91</v>
      </c>
    </row>
    <row r="136" s="8" customFormat="1" ht="20.1" customHeight="1" spans="1:9">
      <c r="A136" s="30" t="s">
        <v>508</v>
      </c>
      <c r="B136" s="30" t="s">
        <v>509</v>
      </c>
      <c r="C136" s="26" t="s">
        <v>377</v>
      </c>
      <c r="D136" s="27">
        <v>1.806</v>
      </c>
      <c r="E136" s="33"/>
      <c r="F136" s="32">
        <f t="shared" si="6"/>
        <v>0</v>
      </c>
      <c r="G136" s="31"/>
      <c r="H136" s="31">
        <f t="shared" si="5"/>
        <v>12698.36</v>
      </c>
      <c r="I136" s="34">
        <v>11042.05</v>
      </c>
    </row>
    <row r="137" s="8" customFormat="1" ht="20.1" customHeight="1" spans="1:9">
      <c r="A137" s="30" t="s">
        <v>510</v>
      </c>
      <c r="B137" s="30" t="s">
        <v>511</v>
      </c>
      <c r="C137" s="26" t="s">
        <v>377</v>
      </c>
      <c r="D137" s="27">
        <v>3.674</v>
      </c>
      <c r="E137" s="33"/>
      <c r="F137" s="32">
        <f t="shared" si="6"/>
        <v>0</v>
      </c>
      <c r="G137" s="31"/>
      <c r="H137" s="31">
        <f t="shared" si="5"/>
        <v>15985.29</v>
      </c>
      <c r="I137" s="34">
        <v>13900.25</v>
      </c>
    </row>
    <row r="138" s="8" customFormat="1" ht="20.1" customHeight="1" spans="1:9">
      <c r="A138" s="30" t="s">
        <v>512</v>
      </c>
      <c r="B138" s="30" t="s">
        <v>513</v>
      </c>
      <c r="C138" s="26"/>
      <c r="D138" s="27"/>
      <c r="E138" s="31"/>
      <c r="F138" s="32"/>
      <c r="G138" s="31"/>
      <c r="H138" s="31"/>
      <c r="I138" s="34"/>
    </row>
    <row r="139" s="8" customFormat="1" ht="20.1" customHeight="1" spans="1:9">
      <c r="A139" s="30" t="s">
        <v>514</v>
      </c>
      <c r="B139" s="30" t="s">
        <v>515</v>
      </c>
      <c r="C139" s="26"/>
      <c r="D139" s="27"/>
      <c r="E139" s="31"/>
      <c r="F139" s="32"/>
      <c r="G139" s="31"/>
      <c r="H139" s="31"/>
      <c r="I139" s="34"/>
    </row>
    <row r="140" s="8" customFormat="1" ht="20.1" customHeight="1" spans="1:9">
      <c r="A140" s="30" t="s">
        <v>516</v>
      </c>
      <c r="B140" s="30" t="s">
        <v>517</v>
      </c>
      <c r="C140" s="26" t="s">
        <v>377</v>
      </c>
      <c r="D140" s="27">
        <v>0.205</v>
      </c>
      <c r="E140" s="33"/>
      <c r="F140" s="32">
        <f t="shared" si="6"/>
        <v>0</v>
      </c>
      <c r="G140" s="31"/>
      <c r="H140" s="31">
        <f t="shared" si="5"/>
        <v>9977.49</v>
      </c>
      <c r="I140" s="34">
        <v>8676.08</v>
      </c>
    </row>
    <row r="141" s="8" customFormat="1" ht="20.1" customHeight="1" spans="1:9">
      <c r="A141" s="30" t="s">
        <v>518</v>
      </c>
      <c r="B141" s="30" t="s">
        <v>519</v>
      </c>
      <c r="C141" s="26" t="s">
        <v>377</v>
      </c>
      <c r="D141" s="27">
        <v>0.26</v>
      </c>
      <c r="E141" s="33"/>
      <c r="F141" s="32">
        <f t="shared" si="6"/>
        <v>0</v>
      </c>
      <c r="G141" s="31"/>
      <c r="H141" s="31">
        <f t="shared" si="5"/>
        <v>7443.87</v>
      </c>
      <c r="I141" s="34">
        <v>6472.93</v>
      </c>
    </row>
    <row r="142" s="8" customFormat="1" ht="20.1" customHeight="1" spans="1:9">
      <c r="A142" s="30" t="s">
        <v>520</v>
      </c>
      <c r="B142" s="30" t="s">
        <v>521</v>
      </c>
      <c r="C142" s="26" t="s">
        <v>377</v>
      </c>
      <c r="D142" s="27">
        <v>0.088</v>
      </c>
      <c r="E142" s="33"/>
      <c r="F142" s="32">
        <f t="shared" si="6"/>
        <v>0</v>
      </c>
      <c r="G142" s="31"/>
      <c r="H142" s="31">
        <f t="shared" si="5"/>
        <v>25642.07</v>
      </c>
      <c r="I142" s="34">
        <v>22297.45</v>
      </c>
    </row>
    <row r="143" s="8" customFormat="1" ht="20.1" customHeight="1" spans="1:9">
      <c r="A143" s="30" t="s">
        <v>522</v>
      </c>
      <c r="B143" s="30" t="s">
        <v>523</v>
      </c>
      <c r="C143" s="26"/>
      <c r="D143" s="27"/>
      <c r="E143" s="31"/>
      <c r="F143" s="32"/>
      <c r="G143" s="31"/>
      <c r="H143" s="31"/>
      <c r="I143" s="34"/>
    </row>
    <row r="144" s="8" customFormat="1" ht="20.1" customHeight="1" spans="1:9">
      <c r="A144" s="30" t="s">
        <v>524</v>
      </c>
      <c r="B144" s="30" t="s">
        <v>525</v>
      </c>
      <c r="C144" s="26"/>
      <c r="D144" s="27"/>
      <c r="E144" s="31"/>
      <c r="F144" s="32"/>
      <c r="G144" s="31"/>
      <c r="H144" s="31"/>
      <c r="I144" s="34"/>
    </row>
    <row r="145" s="8" customFormat="1" ht="20.1" customHeight="1" spans="1:9">
      <c r="A145" s="30" t="s">
        <v>526</v>
      </c>
      <c r="B145" s="30" t="s">
        <v>527</v>
      </c>
      <c r="C145" s="26" t="s">
        <v>68</v>
      </c>
      <c r="D145" s="27">
        <v>3172.19</v>
      </c>
      <c r="E145" s="33"/>
      <c r="F145" s="32">
        <f t="shared" si="6"/>
        <v>0</v>
      </c>
      <c r="G145" s="31"/>
      <c r="H145" s="31">
        <f t="shared" si="5"/>
        <v>177.61</v>
      </c>
      <c r="I145" s="34">
        <v>154.44</v>
      </c>
    </row>
    <row r="146" s="8" customFormat="1" ht="20.1" customHeight="1" spans="1:9">
      <c r="A146" s="30" t="s">
        <v>528</v>
      </c>
      <c r="B146" s="30" t="s">
        <v>529</v>
      </c>
      <c r="C146" s="26"/>
      <c r="D146" s="27"/>
      <c r="E146" s="31"/>
      <c r="F146" s="32"/>
      <c r="G146" s="31"/>
      <c r="H146" s="31"/>
      <c r="I146" s="34"/>
    </row>
    <row r="147" s="8" customFormat="1" ht="20.1" customHeight="1" spans="1:9">
      <c r="A147" s="30" t="s">
        <v>530</v>
      </c>
      <c r="B147" s="30" t="s">
        <v>531</v>
      </c>
      <c r="C147" s="26" t="s">
        <v>68</v>
      </c>
      <c r="D147" s="27">
        <v>25.01</v>
      </c>
      <c r="E147" s="33"/>
      <c r="F147" s="32">
        <f t="shared" si="6"/>
        <v>0</v>
      </c>
      <c r="G147" s="31"/>
      <c r="H147" s="31">
        <f t="shared" si="5"/>
        <v>205.42</v>
      </c>
      <c r="I147" s="34">
        <v>178.63</v>
      </c>
    </row>
    <row r="148" s="8" customFormat="1" ht="20.1" customHeight="1" spans="1:9">
      <c r="A148" s="30" t="s">
        <v>532</v>
      </c>
      <c r="B148" s="30" t="s">
        <v>533</v>
      </c>
      <c r="C148" s="26"/>
      <c r="D148" s="27"/>
      <c r="E148" s="31"/>
      <c r="F148" s="32"/>
      <c r="G148" s="31"/>
      <c r="H148" s="31"/>
      <c r="I148" s="34"/>
    </row>
    <row r="149" s="8" customFormat="1" ht="20.1" customHeight="1" spans="1:9">
      <c r="A149" s="30" t="s">
        <v>534</v>
      </c>
      <c r="B149" s="30" t="s">
        <v>535</v>
      </c>
      <c r="C149" s="26" t="s">
        <v>68</v>
      </c>
      <c r="D149" s="27">
        <v>1173.12</v>
      </c>
      <c r="E149" s="33"/>
      <c r="F149" s="32">
        <f t="shared" si="6"/>
        <v>0</v>
      </c>
      <c r="G149" s="31"/>
      <c r="H149" s="31">
        <f t="shared" si="5"/>
        <v>53.6</v>
      </c>
      <c r="I149" s="34">
        <v>46.61</v>
      </c>
    </row>
    <row r="150" s="8" customFormat="1" ht="20.1" customHeight="1" spans="1:9">
      <c r="A150" s="30" t="s">
        <v>536</v>
      </c>
      <c r="B150" s="30" t="s">
        <v>537</v>
      </c>
      <c r="C150" s="26"/>
      <c r="D150" s="27"/>
      <c r="E150" s="31"/>
      <c r="F150" s="32"/>
      <c r="G150" s="31"/>
      <c r="H150" s="31"/>
      <c r="I150" s="34"/>
    </row>
    <row r="151" s="8" customFormat="1" ht="20.1" customHeight="1" spans="1:9">
      <c r="A151" s="30" t="s">
        <v>538</v>
      </c>
      <c r="B151" s="30" t="s">
        <v>539</v>
      </c>
      <c r="C151" s="26" t="s">
        <v>68</v>
      </c>
      <c r="D151" s="27">
        <v>30.942</v>
      </c>
      <c r="E151" s="33"/>
      <c r="F151" s="32">
        <f t="shared" si="6"/>
        <v>0</v>
      </c>
      <c r="G151" s="31"/>
      <c r="H151" s="31">
        <f t="shared" si="5"/>
        <v>1271.66</v>
      </c>
      <c r="I151" s="34">
        <v>1105.79</v>
      </c>
    </row>
    <row r="152" s="8" customFormat="1" ht="20.1" customHeight="1" spans="1:9">
      <c r="A152" s="30" t="s">
        <v>540</v>
      </c>
      <c r="B152" s="30" t="s">
        <v>541</v>
      </c>
      <c r="C152" s="26"/>
      <c r="D152" s="27"/>
      <c r="E152" s="31"/>
      <c r="F152" s="32"/>
      <c r="G152" s="31"/>
      <c r="H152" s="31"/>
      <c r="I152" s="34"/>
    </row>
    <row r="153" s="8" customFormat="1" ht="20.1" customHeight="1" spans="1:9">
      <c r="A153" s="30" t="s">
        <v>542</v>
      </c>
      <c r="B153" s="30" t="s">
        <v>543</v>
      </c>
      <c r="C153" s="26"/>
      <c r="D153" s="27"/>
      <c r="E153" s="31"/>
      <c r="F153" s="32"/>
      <c r="G153" s="31"/>
      <c r="H153" s="31"/>
      <c r="I153" s="34"/>
    </row>
    <row r="154" s="8" customFormat="1" ht="20.1" customHeight="1" spans="1:9">
      <c r="A154" s="30" t="s">
        <v>544</v>
      </c>
      <c r="B154" s="30" t="s">
        <v>545</v>
      </c>
      <c r="C154" s="26"/>
      <c r="D154" s="27"/>
      <c r="E154" s="31"/>
      <c r="F154" s="32"/>
      <c r="G154" s="31"/>
      <c r="H154" s="31"/>
      <c r="I154" s="34"/>
    </row>
    <row r="155" s="8" customFormat="1" ht="20.1" customHeight="1" spans="1:9">
      <c r="A155" s="30" t="s">
        <v>546</v>
      </c>
      <c r="B155" s="30" t="s">
        <v>547</v>
      </c>
      <c r="C155" s="26" t="s">
        <v>68</v>
      </c>
      <c r="D155" s="27">
        <v>382.27</v>
      </c>
      <c r="E155" s="33"/>
      <c r="F155" s="32">
        <f t="shared" si="6"/>
        <v>0</v>
      </c>
      <c r="G155" s="31"/>
      <c r="H155" s="31">
        <f t="shared" si="5"/>
        <v>302.75</v>
      </c>
      <c r="I155" s="34">
        <v>263.26</v>
      </c>
    </row>
    <row r="156" s="8" customFormat="1" ht="20.1" customHeight="1" spans="1:9">
      <c r="A156" s="30" t="s">
        <v>548</v>
      </c>
      <c r="B156" s="30" t="s">
        <v>549</v>
      </c>
      <c r="C156" s="26" t="s">
        <v>68</v>
      </c>
      <c r="D156" s="27">
        <v>910.54</v>
      </c>
      <c r="E156" s="33"/>
      <c r="F156" s="32">
        <f t="shared" si="6"/>
        <v>0</v>
      </c>
      <c r="G156" s="31"/>
      <c r="H156" s="31">
        <f t="shared" si="5"/>
        <v>352.99</v>
      </c>
      <c r="I156" s="34">
        <v>306.95</v>
      </c>
    </row>
    <row r="157" s="8" customFormat="1" ht="20.1" customHeight="1" spans="1:9">
      <c r="A157" s="30" t="s">
        <v>550</v>
      </c>
      <c r="B157" s="30" t="s">
        <v>551</v>
      </c>
      <c r="C157" s="26" t="s">
        <v>68</v>
      </c>
      <c r="D157" s="27">
        <v>2729.19</v>
      </c>
      <c r="E157" s="33"/>
      <c r="F157" s="32">
        <f t="shared" si="6"/>
        <v>0</v>
      </c>
      <c r="G157" s="31"/>
      <c r="H157" s="31">
        <f t="shared" si="5"/>
        <v>389.4</v>
      </c>
      <c r="I157" s="34">
        <v>338.61</v>
      </c>
    </row>
    <row r="158" s="8" customFormat="1" ht="20.1" customHeight="1" spans="1:9">
      <c r="A158" s="30" t="s">
        <v>552</v>
      </c>
      <c r="B158" s="30" t="s">
        <v>553</v>
      </c>
      <c r="C158" s="26" t="s">
        <v>68</v>
      </c>
      <c r="D158" s="27">
        <v>246.1</v>
      </c>
      <c r="E158" s="33"/>
      <c r="F158" s="32">
        <f t="shared" si="6"/>
        <v>0</v>
      </c>
      <c r="G158" s="31"/>
      <c r="H158" s="31">
        <f t="shared" si="5"/>
        <v>246.11</v>
      </c>
      <c r="I158" s="34">
        <v>214.01</v>
      </c>
    </row>
    <row r="159" s="8" customFormat="1" ht="20.1" customHeight="1" spans="1:9">
      <c r="A159" s="30" t="s">
        <v>554</v>
      </c>
      <c r="B159" s="30" t="s">
        <v>555</v>
      </c>
      <c r="C159" s="26" t="s">
        <v>68</v>
      </c>
      <c r="D159" s="27">
        <v>2609.08</v>
      </c>
      <c r="E159" s="33"/>
      <c r="F159" s="32">
        <f t="shared" si="6"/>
        <v>0</v>
      </c>
      <c r="G159" s="31"/>
      <c r="H159" s="31">
        <f t="shared" si="5"/>
        <v>291.25</v>
      </c>
      <c r="I159" s="34">
        <v>253.26</v>
      </c>
    </row>
    <row r="160" s="8" customFormat="1" ht="20.1" customHeight="1" spans="1:9">
      <c r="A160" s="30" t="s">
        <v>556</v>
      </c>
      <c r="B160" s="30" t="s">
        <v>557</v>
      </c>
      <c r="C160" s="26" t="s">
        <v>68</v>
      </c>
      <c r="D160" s="27">
        <v>992.96</v>
      </c>
      <c r="E160" s="33"/>
      <c r="F160" s="32">
        <f t="shared" si="6"/>
        <v>0</v>
      </c>
      <c r="G160" s="31"/>
      <c r="H160" s="31">
        <f t="shared" si="5"/>
        <v>106.03</v>
      </c>
      <c r="I160" s="34">
        <v>92.2</v>
      </c>
    </row>
    <row r="161" s="8" customFormat="1" ht="20.1" customHeight="1" spans="1:9">
      <c r="A161" s="30" t="s">
        <v>558</v>
      </c>
      <c r="B161" s="30" t="s">
        <v>559</v>
      </c>
      <c r="C161" s="26" t="s">
        <v>68</v>
      </c>
      <c r="D161" s="27">
        <v>162.29</v>
      </c>
      <c r="E161" s="33"/>
      <c r="F161" s="32">
        <f t="shared" si="6"/>
        <v>0</v>
      </c>
      <c r="G161" s="31"/>
      <c r="H161" s="31">
        <f t="shared" si="5"/>
        <v>83.18</v>
      </c>
      <c r="I161" s="34">
        <v>72.33</v>
      </c>
    </row>
    <row r="162" s="8" customFormat="1" ht="20.1" customHeight="1" spans="1:9">
      <c r="A162" s="30" t="s">
        <v>560</v>
      </c>
      <c r="B162" s="30" t="s">
        <v>561</v>
      </c>
      <c r="C162" s="26" t="s">
        <v>68</v>
      </c>
      <c r="D162" s="27">
        <v>3172.19</v>
      </c>
      <c r="E162" s="33"/>
      <c r="F162" s="32">
        <f t="shared" si="6"/>
        <v>0</v>
      </c>
      <c r="G162" s="31"/>
      <c r="H162" s="31">
        <f t="shared" si="5"/>
        <v>157.8</v>
      </c>
      <c r="I162" s="34">
        <v>137.22</v>
      </c>
    </row>
    <row r="163" s="8" customFormat="1" ht="20.1" customHeight="1" spans="1:9">
      <c r="A163" s="30" t="s">
        <v>562</v>
      </c>
      <c r="B163" s="30" t="s">
        <v>563</v>
      </c>
      <c r="C163" s="26"/>
      <c r="D163" s="27"/>
      <c r="E163" s="31"/>
      <c r="F163" s="32"/>
      <c r="G163" s="31"/>
      <c r="H163" s="31"/>
      <c r="I163" s="34"/>
    </row>
    <row r="164" s="8" customFormat="1" ht="20.1" customHeight="1" spans="1:9">
      <c r="A164" s="30" t="s">
        <v>564</v>
      </c>
      <c r="B164" s="30" t="s">
        <v>565</v>
      </c>
      <c r="C164" s="26" t="s">
        <v>68</v>
      </c>
      <c r="D164" s="27">
        <v>213.94</v>
      </c>
      <c r="E164" s="33"/>
      <c r="F164" s="32">
        <f t="shared" si="6"/>
        <v>0</v>
      </c>
      <c r="G164" s="31"/>
      <c r="H164" s="31">
        <f t="shared" si="5"/>
        <v>110.7</v>
      </c>
      <c r="I164" s="34">
        <v>96.26</v>
      </c>
    </row>
    <row r="165" s="8" customFormat="1" ht="20.1" customHeight="1" spans="1:9">
      <c r="A165" s="30" t="s">
        <v>566</v>
      </c>
      <c r="B165" s="30" t="s">
        <v>567</v>
      </c>
      <c r="C165" s="26" t="s">
        <v>68</v>
      </c>
      <c r="D165" s="27">
        <v>433.38</v>
      </c>
      <c r="E165" s="33"/>
      <c r="F165" s="32">
        <f t="shared" si="6"/>
        <v>0</v>
      </c>
      <c r="G165" s="31"/>
      <c r="H165" s="31">
        <f t="shared" ref="H165:H228" si="7">ROUND(ROUND(I165,2)*1.15,2)</f>
        <v>86.35</v>
      </c>
      <c r="I165" s="34">
        <v>75.09</v>
      </c>
    </row>
    <row r="166" s="8" customFormat="1" ht="20.1" customHeight="1" spans="1:9">
      <c r="A166" s="30" t="s">
        <v>568</v>
      </c>
      <c r="B166" s="30" t="s">
        <v>569</v>
      </c>
      <c r="C166" s="26"/>
      <c r="D166" s="27"/>
      <c r="E166" s="31"/>
      <c r="F166" s="32"/>
      <c r="G166" s="31"/>
      <c r="H166" s="31"/>
      <c r="I166" s="34"/>
    </row>
    <row r="167" s="8" customFormat="1" ht="20.1" customHeight="1" spans="1:9">
      <c r="A167" s="30" t="s">
        <v>570</v>
      </c>
      <c r="B167" s="30" t="s">
        <v>571</v>
      </c>
      <c r="C167" s="26"/>
      <c r="D167" s="27"/>
      <c r="E167" s="31"/>
      <c r="F167" s="32"/>
      <c r="G167" s="31"/>
      <c r="H167" s="31"/>
      <c r="I167" s="34"/>
    </row>
    <row r="168" s="8" customFormat="1" ht="20.1" customHeight="1" spans="1:9">
      <c r="A168" s="30" t="s">
        <v>572</v>
      </c>
      <c r="B168" s="30" t="s">
        <v>573</v>
      </c>
      <c r="C168" s="26" t="s">
        <v>68</v>
      </c>
      <c r="D168" s="27">
        <v>176.28</v>
      </c>
      <c r="E168" s="33"/>
      <c r="F168" s="32">
        <f t="shared" si="6"/>
        <v>0</v>
      </c>
      <c r="G168" s="31"/>
      <c r="H168" s="31">
        <f t="shared" si="7"/>
        <v>58.39</v>
      </c>
      <c r="I168" s="34">
        <v>50.77</v>
      </c>
    </row>
    <row r="169" s="8" customFormat="1" ht="20.1" customHeight="1" spans="1:9">
      <c r="A169" s="30" t="s">
        <v>574</v>
      </c>
      <c r="B169" s="30" t="s">
        <v>575</v>
      </c>
      <c r="C169" s="26"/>
      <c r="D169" s="27"/>
      <c r="E169" s="31"/>
      <c r="F169" s="32"/>
      <c r="G169" s="31"/>
      <c r="H169" s="31"/>
      <c r="I169" s="34"/>
    </row>
    <row r="170" s="8" customFormat="1" ht="20.1" customHeight="1" spans="1:9">
      <c r="A170" s="30" t="s">
        <v>576</v>
      </c>
      <c r="B170" s="30" t="s">
        <v>577</v>
      </c>
      <c r="C170" s="26"/>
      <c r="D170" s="27"/>
      <c r="E170" s="31"/>
      <c r="F170" s="32"/>
      <c r="G170" s="31"/>
      <c r="H170" s="31"/>
      <c r="I170" s="34"/>
    </row>
    <row r="171" s="8" customFormat="1" ht="20.1" customHeight="1" spans="1:9">
      <c r="A171" s="30" t="s">
        <v>578</v>
      </c>
      <c r="B171" s="30" t="s">
        <v>579</v>
      </c>
      <c r="C171" s="26" t="s">
        <v>68</v>
      </c>
      <c r="D171" s="27">
        <v>565.053</v>
      </c>
      <c r="E171" s="33"/>
      <c r="F171" s="32">
        <f t="shared" si="6"/>
        <v>0</v>
      </c>
      <c r="G171" s="31"/>
      <c r="H171" s="31">
        <f t="shared" si="7"/>
        <v>291.78</v>
      </c>
      <c r="I171" s="34">
        <v>253.72</v>
      </c>
    </row>
    <row r="172" s="8" customFormat="1" ht="20.1" customHeight="1" spans="1:9">
      <c r="A172" s="30" t="s">
        <v>580</v>
      </c>
      <c r="B172" s="30" t="s">
        <v>581</v>
      </c>
      <c r="C172" s="26" t="s">
        <v>68</v>
      </c>
      <c r="D172" s="27">
        <v>1118.2</v>
      </c>
      <c r="E172" s="33"/>
      <c r="F172" s="32">
        <f t="shared" si="6"/>
        <v>0</v>
      </c>
      <c r="G172" s="31"/>
      <c r="H172" s="31">
        <f t="shared" si="7"/>
        <v>103.25</v>
      </c>
      <c r="I172" s="34">
        <v>89.78</v>
      </c>
    </row>
    <row r="173" s="8" customFormat="1" ht="20.1" customHeight="1" spans="1:9">
      <c r="A173" s="30" t="s">
        <v>582</v>
      </c>
      <c r="B173" s="30" t="s">
        <v>583</v>
      </c>
      <c r="C173" s="26" t="s">
        <v>68</v>
      </c>
      <c r="D173" s="27">
        <v>1051.42</v>
      </c>
      <c r="E173" s="33"/>
      <c r="F173" s="32">
        <f t="shared" si="6"/>
        <v>0</v>
      </c>
      <c r="G173" s="31"/>
      <c r="H173" s="31">
        <f t="shared" si="7"/>
        <v>276.63</v>
      </c>
      <c r="I173" s="34">
        <v>240.55</v>
      </c>
    </row>
    <row r="174" s="8" customFormat="1" ht="20.1" customHeight="1" spans="1:9">
      <c r="A174" s="30" t="s">
        <v>584</v>
      </c>
      <c r="B174" s="30" t="s">
        <v>585</v>
      </c>
      <c r="C174" s="26"/>
      <c r="D174" s="27"/>
      <c r="E174" s="31"/>
      <c r="F174" s="32"/>
      <c r="G174" s="31"/>
      <c r="H174" s="31"/>
      <c r="I174" s="34"/>
    </row>
    <row r="175" s="8" customFormat="1" ht="20.1" customHeight="1" spans="1:9">
      <c r="A175" s="30" t="s">
        <v>586</v>
      </c>
      <c r="B175" s="30" t="s">
        <v>587</v>
      </c>
      <c r="C175" s="26" t="s">
        <v>68</v>
      </c>
      <c r="D175" s="27">
        <v>348.59</v>
      </c>
      <c r="E175" s="33"/>
      <c r="F175" s="32">
        <f t="shared" si="6"/>
        <v>0</v>
      </c>
      <c r="G175" s="31"/>
      <c r="H175" s="31">
        <f t="shared" si="7"/>
        <v>65.94</v>
      </c>
      <c r="I175" s="34">
        <v>57.34</v>
      </c>
    </row>
    <row r="176" s="8" customFormat="1" ht="20.1" customHeight="1" spans="1:9">
      <c r="A176" s="30" t="s">
        <v>588</v>
      </c>
      <c r="B176" s="30" t="s">
        <v>589</v>
      </c>
      <c r="C176" s="26"/>
      <c r="D176" s="27"/>
      <c r="E176" s="31"/>
      <c r="F176" s="32"/>
      <c r="G176" s="31"/>
      <c r="H176" s="31"/>
      <c r="I176" s="34"/>
    </row>
    <row r="177" s="8" customFormat="1" ht="20.1" customHeight="1" spans="1:9">
      <c r="A177" s="30" t="s">
        <v>590</v>
      </c>
      <c r="B177" s="30" t="s">
        <v>591</v>
      </c>
      <c r="C177" s="26" t="s">
        <v>68</v>
      </c>
      <c r="D177" s="27">
        <v>1618.39</v>
      </c>
      <c r="E177" s="33"/>
      <c r="F177" s="32">
        <f t="shared" si="6"/>
        <v>0</v>
      </c>
      <c r="G177" s="31"/>
      <c r="H177" s="31">
        <f t="shared" si="7"/>
        <v>61.18</v>
      </c>
      <c r="I177" s="34">
        <v>53.2</v>
      </c>
    </row>
    <row r="178" s="8" customFormat="1" ht="20.1" customHeight="1" spans="1:9">
      <c r="A178" s="30" t="s">
        <v>592</v>
      </c>
      <c r="B178" s="30" t="s">
        <v>593</v>
      </c>
      <c r="C178" s="26" t="s">
        <v>68</v>
      </c>
      <c r="D178" s="27">
        <v>4105.44</v>
      </c>
      <c r="E178" s="33"/>
      <c r="F178" s="32">
        <f t="shared" si="6"/>
        <v>0</v>
      </c>
      <c r="G178" s="31"/>
      <c r="H178" s="31">
        <f t="shared" si="7"/>
        <v>97.72</v>
      </c>
      <c r="I178" s="34">
        <v>84.97</v>
      </c>
    </row>
    <row r="179" s="8" customFormat="1" ht="20.1" customHeight="1" spans="1:9">
      <c r="A179" s="30" t="s">
        <v>594</v>
      </c>
      <c r="B179" s="30" t="s">
        <v>595</v>
      </c>
      <c r="C179" s="26"/>
      <c r="D179" s="27"/>
      <c r="E179" s="31"/>
      <c r="F179" s="32"/>
      <c r="G179" s="31"/>
      <c r="H179" s="31"/>
      <c r="I179" s="34"/>
    </row>
    <row r="180" s="8" customFormat="1" ht="20.1" customHeight="1" spans="1:9">
      <c r="A180" s="30" t="s">
        <v>596</v>
      </c>
      <c r="B180" s="30" t="s">
        <v>597</v>
      </c>
      <c r="C180" s="26"/>
      <c r="D180" s="27"/>
      <c r="E180" s="31"/>
      <c r="F180" s="32"/>
      <c r="G180" s="31"/>
      <c r="H180" s="31"/>
      <c r="I180" s="34"/>
    </row>
    <row r="181" s="8" customFormat="1" ht="20.1" customHeight="1" spans="1:9">
      <c r="A181" s="30" t="s">
        <v>598</v>
      </c>
      <c r="B181" s="30" t="s">
        <v>599</v>
      </c>
      <c r="C181" s="26" t="s">
        <v>68</v>
      </c>
      <c r="D181" s="27">
        <v>2173.47</v>
      </c>
      <c r="E181" s="33"/>
      <c r="F181" s="32">
        <f t="shared" si="6"/>
        <v>0</v>
      </c>
      <c r="G181" s="31"/>
      <c r="H181" s="31">
        <f t="shared" si="7"/>
        <v>74.93</v>
      </c>
      <c r="I181" s="34">
        <v>65.16</v>
      </c>
    </row>
    <row r="182" s="8" customFormat="1" ht="20.1" customHeight="1" spans="1:9">
      <c r="A182" s="30" t="s">
        <v>600</v>
      </c>
      <c r="B182" s="30" t="s">
        <v>601</v>
      </c>
      <c r="C182" s="26" t="s">
        <v>68</v>
      </c>
      <c r="D182" s="27">
        <v>2445.33</v>
      </c>
      <c r="E182" s="33"/>
      <c r="F182" s="32">
        <f t="shared" si="6"/>
        <v>0</v>
      </c>
      <c r="G182" s="31"/>
      <c r="H182" s="31">
        <f t="shared" si="7"/>
        <v>50.86</v>
      </c>
      <c r="I182" s="34">
        <v>44.23</v>
      </c>
    </row>
    <row r="183" s="8" customFormat="1" ht="20.1" customHeight="1" spans="1:9">
      <c r="A183" s="30" t="s">
        <v>602</v>
      </c>
      <c r="B183" s="30" t="s">
        <v>603</v>
      </c>
      <c r="C183" s="26" t="s">
        <v>68</v>
      </c>
      <c r="D183" s="27">
        <v>580.91</v>
      </c>
      <c r="E183" s="33"/>
      <c r="F183" s="32">
        <f t="shared" si="6"/>
        <v>0</v>
      </c>
      <c r="G183" s="31"/>
      <c r="H183" s="31">
        <f t="shared" si="7"/>
        <v>55.74</v>
      </c>
      <c r="I183" s="34">
        <v>48.47</v>
      </c>
    </row>
    <row r="184" s="8" customFormat="1" ht="20.1" customHeight="1" spans="1:9">
      <c r="A184" s="30" t="s">
        <v>604</v>
      </c>
      <c r="B184" s="30" t="s">
        <v>605</v>
      </c>
      <c r="C184" s="26"/>
      <c r="D184" s="27"/>
      <c r="E184" s="31"/>
      <c r="F184" s="32"/>
      <c r="G184" s="31"/>
      <c r="H184" s="31"/>
      <c r="I184" s="34"/>
    </row>
    <row r="185" s="8" customFormat="1" ht="20.1" customHeight="1" spans="1:9">
      <c r="A185" s="30" t="s">
        <v>606</v>
      </c>
      <c r="B185" s="30" t="s">
        <v>607</v>
      </c>
      <c r="C185" s="26" t="s">
        <v>68</v>
      </c>
      <c r="D185" s="27">
        <v>8254.14</v>
      </c>
      <c r="E185" s="33"/>
      <c r="F185" s="32">
        <f t="shared" si="6"/>
        <v>0</v>
      </c>
      <c r="G185" s="31"/>
      <c r="H185" s="31">
        <f t="shared" si="7"/>
        <v>164.97</v>
      </c>
      <c r="I185" s="34">
        <v>143.45</v>
      </c>
    </row>
    <row r="186" s="8" customFormat="1" ht="20.1" customHeight="1" spans="1:9">
      <c r="A186" s="30" t="s">
        <v>608</v>
      </c>
      <c r="B186" s="30" t="s">
        <v>609</v>
      </c>
      <c r="C186" s="26" t="s">
        <v>68</v>
      </c>
      <c r="D186" s="27">
        <v>2710.4</v>
      </c>
      <c r="E186" s="33"/>
      <c r="F186" s="32">
        <f t="shared" si="6"/>
        <v>0</v>
      </c>
      <c r="G186" s="31"/>
      <c r="H186" s="31">
        <f t="shared" si="7"/>
        <v>66.39</v>
      </c>
      <c r="I186" s="34">
        <v>57.73</v>
      </c>
    </row>
    <row r="187" s="8" customFormat="1" ht="20.1" customHeight="1" spans="1:9">
      <c r="A187" s="30" t="s">
        <v>610</v>
      </c>
      <c r="B187" s="30" t="s">
        <v>611</v>
      </c>
      <c r="C187" s="26" t="s">
        <v>68</v>
      </c>
      <c r="D187" s="27">
        <v>5211.33</v>
      </c>
      <c r="E187" s="33"/>
      <c r="F187" s="32">
        <f t="shared" si="6"/>
        <v>0</v>
      </c>
      <c r="G187" s="31"/>
      <c r="H187" s="31">
        <f t="shared" si="7"/>
        <v>70.44</v>
      </c>
      <c r="I187" s="34">
        <v>61.25</v>
      </c>
    </row>
    <row r="188" s="8" customFormat="1" ht="20.1" customHeight="1" spans="1:9">
      <c r="A188" s="30" t="s">
        <v>612</v>
      </c>
      <c r="B188" s="30" t="s">
        <v>613</v>
      </c>
      <c r="C188" s="26" t="s">
        <v>68</v>
      </c>
      <c r="D188" s="27">
        <v>1180.54</v>
      </c>
      <c r="E188" s="33"/>
      <c r="F188" s="32">
        <f t="shared" si="6"/>
        <v>0</v>
      </c>
      <c r="G188" s="31"/>
      <c r="H188" s="31">
        <f t="shared" si="7"/>
        <v>92.76</v>
      </c>
      <c r="I188" s="34">
        <v>80.66</v>
      </c>
    </row>
    <row r="189" s="8" customFormat="1" ht="20.1" customHeight="1" spans="1:9">
      <c r="A189" s="30" t="s">
        <v>614</v>
      </c>
      <c r="B189" s="30" t="s">
        <v>615</v>
      </c>
      <c r="C189" s="26"/>
      <c r="D189" s="27"/>
      <c r="E189" s="31"/>
      <c r="F189" s="32"/>
      <c r="G189" s="31"/>
      <c r="H189" s="31"/>
      <c r="I189" s="34"/>
    </row>
    <row r="190" s="8" customFormat="1" ht="20.1" customHeight="1" spans="1:9">
      <c r="A190" s="30" t="s">
        <v>616</v>
      </c>
      <c r="B190" s="30" t="s">
        <v>617</v>
      </c>
      <c r="C190" s="26" t="s">
        <v>68</v>
      </c>
      <c r="D190" s="27">
        <v>107.5</v>
      </c>
      <c r="E190" s="33"/>
      <c r="F190" s="32">
        <f t="shared" si="6"/>
        <v>0</v>
      </c>
      <c r="G190" s="31"/>
      <c r="H190" s="31">
        <f t="shared" si="7"/>
        <v>86.71</v>
      </c>
      <c r="I190" s="34">
        <v>75.4</v>
      </c>
    </row>
    <row r="191" s="8" customFormat="1" ht="20.1" customHeight="1" spans="1:9">
      <c r="A191" s="30" t="s">
        <v>618</v>
      </c>
      <c r="B191" s="30" t="s">
        <v>619</v>
      </c>
      <c r="C191" s="26" t="s">
        <v>68</v>
      </c>
      <c r="D191" s="27">
        <v>257.58</v>
      </c>
      <c r="E191" s="33"/>
      <c r="F191" s="32">
        <f t="shared" si="6"/>
        <v>0</v>
      </c>
      <c r="G191" s="31"/>
      <c r="H191" s="31">
        <f t="shared" si="7"/>
        <v>102.91</v>
      </c>
      <c r="I191" s="34">
        <v>89.49</v>
      </c>
    </row>
    <row r="192" s="8" customFormat="1" ht="20.1" customHeight="1" spans="1:9">
      <c r="A192" s="30" t="s">
        <v>620</v>
      </c>
      <c r="B192" s="30" t="s">
        <v>621</v>
      </c>
      <c r="C192" s="26" t="s">
        <v>68</v>
      </c>
      <c r="D192" s="27">
        <v>210.85</v>
      </c>
      <c r="E192" s="33"/>
      <c r="F192" s="32">
        <f t="shared" si="6"/>
        <v>0</v>
      </c>
      <c r="G192" s="31"/>
      <c r="H192" s="31">
        <f t="shared" si="7"/>
        <v>22.32</v>
      </c>
      <c r="I192" s="34">
        <v>19.41</v>
      </c>
    </row>
    <row r="193" s="8" customFormat="1" ht="20.1" customHeight="1" spans="1:9">
      <c r="A193" s="30" t="s">
        <v>622</v>
      </c>
      <c r="B193" s="30" t="s">
        <v>623</v>
      </c>
      <c r="C193" s="26" t="s">
        <v>68</v>
      </c>
      <c r="D193" s="27">
        <v>6323.73</v>
      </c>
      <c r="E193" s="33"/>
      <c r="F193" s="32">
        <f t="shared" si="6"/>
        <v>0</v>
      </c>
      <c r="G193" s="31"/>
      <c r="H193" s="31">
        <f t="shared" si="7"/>
        <v>61.18</v>
      </c>
      <c r="I193" s="34">
        <v>53.2</v>
      </c>
    </row>
    <row r="194" s="8" customFormat="1" ht="20.1" customHeight="1" spans="1:9">
      <c r="A194" s="30" t="s">
        <v>624</v>
      </c>
      <c r="B194" s="30" t="s">
        <v>625</v>
      </c>
      <c r="C194" s="26" t="s">
        <v>68</v>
      </c>
      <c r="D194" s="27">
        <v>220.31</v>
      </c>
      <c r="E194" s="33"/>
      <c r="F194" s="32">
        <f t="shared" si="6"/>
        <v>0</v>
      </c>
      <c r="G194" s="31"/>
      <c r="H194" s="31">
        <f t="shared" si="7"/>
        <v>63.93</v>
      </c>
      <c r="I194" s="34">
        <v>55.59</v>
      </c>
    </row>
    <row r="195" s="8" customFormat="1" ht="20.1" customHeight="1" spans="1:9">
      <c r="A195" s="30" t="s">
        <v>626</v>
      </c>
      <c r="B195" s="30" t="s">
        <v>627</v>
      </c>
      <c r="C195" s="26" t="s">
        <v>68</v>
      </c>
      <c r="D195" s="27">
        <v>134.82</v>
      </c>
      <c r="E195" s="33"/>
      <c r="F195" s="32">
        <f t="shared" si="6"/>
        <v>0</v>
      </c>
      <c r="G195" s="31"/>
      <c r="H195" s="31">
        <f t="shared" si="7"/>
        <v>52.12</v>
      </c>
      <c r="I195" s="34">
        <v>45.32</v>
      </c>
    </row>
    <row r="196" s="8" customFormat="1" ht="20.1" customHeight="1" spans="1:9">
      <c r="A196" s="30" t="s">
        <v>628</v>
      </c>
      <c r="B196" s="30" t="s">
        <v>629</v>
      </c>
      <c r="C196" s="26" t="s">
        <v>68</v>
      </c>
      <c r="D196" s="27">
        <v>159.52</v>
      </c>
      <c r="E196" s="33"/>
      <c r="F196" s="32">
        <f t="shared" si="6"/>
        <v>0</v>
      </c>
      <c r="G196" s="31"/>
      <c r="H196" s="31">
        <f t="shared" si="7"/>
        <v>46.06</v>
      </c>
      <c r="I196" s="34">
        <v>40.05</v>
      </c>
    </row>
    <row r="197" s="8" customFormat="1" ht="20.1" customHeight="1" spans="1:9">
      <c r="A197" s="30" t="s">
        <v>630</v>
      </c>
      <c r="B197" s="30" t="s">
        <v>631</v>
      </c>
      <c r="C197" s="26"/>
      <c r="D197" s="27"/>
      <c r="E197" s="31"/>
      <c r="F197" s="32"/>
      <c r="G197" s="31"/>
      <c r="H197" s="31"/>
      <c r="I197" s="34"/>
    </row>
    <row r="198" s="8" customFormat="1" ht="20.1" customHeight="1" spans="1:9">
      <c r="A198" s="30" t="s">
        <v>632</v>
      </c>
      <c r="B198" s="30" t="s">
        <v>633</v>
      </c>
      <c r="C198" s="26" t="s">
        <v>281</v>
      </c>
      <c r="D198" s="27">
        <v>11.2</v>
      </c>
      <c r="E198" s="33"/>
      <c r="F198" s="32">
        <f t="shared" si="6"/>
        <v>0</v>
      </c>
      <c r="G198" s="31"/>
      <c r="H198" s="31">
        <f t="shared" si="7"/>
        <v>195.95</v>
      </c>
      <c r="I198" s="34">
        <v>170.39</v>
      </c>
    </row>
    <row r="199" s="8" customFormat="1" ht="20.1" customHeight="1" spans="1:9">
      <c r="A199" s="30" t="s">
        <v>634</v>
      </c>
      <c r="B199" s="30" t="s">
        <v>635</v>
      </c>
      <c r="C199" s="26" t="s">
        <v>281</v>
      </c>
      <c r="D199" s="27">
        <v>11.2</v>
      </c>
      <c r="E199" s="33"/>
      <c r="F199" s="32">
        <f t="shared" ref="F199:F262" si="8">IF(OR(E199&lt;G199,E199&gt;H199),"不符合单价范围",(ROUND(ROUND(E199,2)*D199,0)))</f>
        <v>0</v>
      </c>
      <c r="G199" s="31"/>
      <c r="H199" s="31">
        <f t="shared" si="7"/>
        <v>189.29</v>
      </c>
      <c r="I199" s="34">
        <v>164.6</v>
      </c>
    </row>
    <row r="200" s="8" customFormat="1" ht="20.1" customHeight="1" spans="1:9">
      <c r="A200" s="30" t="s">
        <v>636</v>
      </c>
      <c r="B200" s="30" t="s">
        <v>637</v>
      </c>
      <c r="C200" s="26"/>
      <c r="D200" s="27"/>
      <c r="E200" s="31"/>
      <c r="F200" s="32"/>
      <c r="G200" s="31"/>
      <c r="H200" s="31"/>
      <c r="I200" s="34"/>
    </row>
    <row r="201" s="8" customFormat="1" ht="20.1" customHeight="1" spans="1:9">
      <c r="A201" s="30" t="s">
        <v>638</v>
      </c>
      <c r="B201" s="30" t="s">
        <v>639</v>
      </c>
      <c r="C201" s="26" t="s">
        <v>281</v>
      </c>
      <c r="D201" s="27">
        <v>43.2</v>
      </c>
      <c r="E201" s="33"/>
      <c r="F201" s="32">
        <f t="shared" si="8"/>
        <v>0</v>
      </c>
      <c r="G201" s="31"/>
      <c r="H201" s="31">
        <f t="shared" si="7"/>
        <v>82.89</v>
      </c>
      <c r="I201" s="34">
        <v>72.08</v>
      </c>
    </row>
    <row r="202" s="8" customFormat="1" ht="20.1" customHeight="1" spans="1:9">
      <c r="A202" s="30" t="s">
        <v>640</v>
      </c>
      <c r="B202" s="30" t="s">
        <v>641</v>
      </c>
      <c r="C202" s="26"/>
      <c r="D202" s="27"/>
      <c r="E202" s="31"/>
      <c r="F202" s="32"/>
      <c r="G202" s="31"/>
      <c r="H202" s="31"/>
      <c r="I202" s="34"/>
    </row>
    <row r="203" s="8" customFormat="1" ht="20.1" customHeight="1" spans="1:9">
      <c r="A203" s="30" t="s">
        <v>642</v>
      </c>
      <c r="B203" s="30" t="s">
        <v>643</v>
      </c>
      <c r="C203" s="26"/>
      <c r="D203" s="27"/>
      <c r="E203" s="31"/>
      <c r="F203" s="32"/>
      <c r="G203" s="31"/>
      <c r="H203" s="31"/>
      <c r="I203" s="34"/>
    </row>
    <row r="204" s="8" customFormat="1" ht="20.1" customHeight="1" spans="1:9">
      <c r="A204" s="30" t="s">
        <v>644</v>
      </c>
      <c r="B204" s="30" t="s">
        <v>645</v>
      </c>
      <c r="C204" s="26"/>
      <c r="D204" s="27"/>
      <c r="E204" s="31"/>
      <c r="F204" s="32"/>
      <c r="G204" s="31"/>
      <c r="H204" s="31"/>
      <c r="I204" s="34"/>
    </row>
    <row r="205" s="8" customFormat="1" ht="20.1" customHeight="1" spans="1:9">
      <c r="A205" s="30" t="s">
        <v>646</v>
      </c>
      <c r="B205" s="30" t="s">
        <v>647</v>
      </c>
      <c r="C205" s="26" t="s">
        <v>68</v>
      </c>
      <c r="D205" s="27">
        <v>718.58</v>
      </c>
      <c r="E205" s="33"/>
      <c r="F205" s="32">
        <f t="shared" si="8"/>
        <v>0</v>
      </c>
      <c r="G205" s="31"/>
      <c r="H205" s="31">
        <f t="shared" si="7"/>
        <v>761.53</v>
      </c>
      <c r="I205" s="34">
        <v>662.2</v>
      </c>
    </row>
    <row r="206" s="8" customFormat="1" ht="20.1" customHeight="1" spans="1:9">
      <c r="A206" s="30" t="s">
        <v>648</v>
      </c>
      <c r="B206" s="30" t="s">
        <v>649</v>
      </c>
      <c r="C206" s="26" t="s">
        <v>68</v>
      </c>
      <c r="D206" s="27">
        <v>13.5</v>
      </c>
      <c r="E206" s="33"/>
      <c r="F206" s="32">
        <f t="shared" si="8"/>
        <v>0</v>
      </c>
      <c r="G206" s="31"/>
      <c r="H206" s="31">
        <f t="shared" si="7"/>
        <v>761.55</v>
      </c>
      <c r="I206" s="34">
        <v>662.22</v>
      </c>
    </row>
    <row r="207" s="8" customFormat="1" ht="20.1" customHeight="1" spans="1:9">
      <c r="A207" s="30" t="s">
        <v>650</v>
      </c>
      <c r="B207" s="30" t="s">
        <v>651</v>
      </c>
      <c r="C207" s="26"/>
      <c r="D207" s="27"/>
      <c r="E207" s="31"/>
      <c r="F207" s="32"/>
      <c r="G207" s="31"/>
      <c r="H207" s="31"/>
      <c r="I207" s="34"/>
    </row>
    <row r="208" s="8" customFormat="1" ht="20.1" customHeight="1" spans="1:9">
      <c r="A208" s="30" t="s">
        <v>652</v>
      </c>
      <c r="B208" s="30" t="s">
        <v>653</v>
      </c>
      <c r="C208" s="26"/>
      <c r="D208" s="27"/>
      <c r="E208" s="31"/>
      <c r="F208" s="32"/>
      <c r="G208" s="31"/>
      <c r="H208" s="31"/>
      <c r="I208" s="34"/>
    </row>
    <row r="209" s="8" customFormat="1" ht="20.1" customHeight="1" spans="1:9">
      <c r="A209" s="30" t="s">
        <v>654</v>
      </c>
      <c r="B209" s="30" t="s">
        <v>655</v>
      </c>
      <c r="C209" s="26" t="s">
        <v>68</v>
      </c>
      <c r="D209" s="27">
        <v>125.76</v>
      </c>
      <c r="E209" s="33"/>
      <c r="F209" s="32">
        <f t="shared" si="8"/>
        <v>0</v>
      </c>
      <c r="G209" s="31"/>
      <c r="H209" s="31">
        <f t="shared" si="7"/>
        <v>771.67</v>
      </c>
      <c r="I209" s="34">
        <v>671.02</v>
      </c>
    </row>
    <row r="210" s="8" customFormat="1" ht="20.1" customHeight="1" spans="1:9">
      <c r="A210" s="30" t="s">
        <v>656</v>
      </c>
      <c r="B210" s="30" t="s">
        <v>657</v>
      </c>
      <c r="C210" s="26"/>
      <c r="D210" s="27"/>
      <c r="E210" s="31"/>
      <c r="F210" s="32"/>
      <c r="G210" s="31"/>
      <c r="H210" s="31"/>
      <c r="I210" s="34"/>
    </row>
    <row r="211" s="8" customFormat="1" ht="20.1" customHeight="1" spans="1:9">
      <c r="A211" s="30" t="s">
        <v>658</v>
      </c>
      <c r="B211" s="30" t="s">
        <v>659</v>
      </c>
      <c r="C211" s="26"/>
      <c r="D211" s="27"/>
      <c r="E211" s="31"/>
      <c r="F211" s="32"/>
      <c r="G211" s="31"/>
      <c r="H211" s="31"/>
      <c r="I211" s="34"/>
    </row>
    <row r="212" s="8" customFormat="1" ht="20.1" customHeight="1" spans="1:9">
      <c r="A212" s="30" t="s">
        <v>660</v>
      </c>
      <c r="B212" s="30" t="s">
        <v>661</v>
      </c>
      <c r="C212" s="26" t="s">
        <v>68</v>
      </c>
      <c r="D212" s="27">
        <v>11.85</v>
      </c>
      <c r="E212" s="33"/>
      <c r="F212" s="32">
        <f t="shared" si="8"/>
        <v>0</v>
      </c>
      <c r="G212" s="31"/>
      <c r="H212" s="31">
        <f t="shared" si="7"/>
        <v>507.71</v>
      </c>
      <c r="I212" s="34">
        <v>441.49</v>
      </c>
    </row>
    <row r="213" s="8" customFormat="1" ht="20.1" customHeight="1" spans="1:9">
      <c r="A213" s="30" t="s">
        <v>662</v>
      </c>
      <c r="B213" s="30" t="s">
        <v>663</v>
      </c>
      <c r="C213" s="26"/>
      <c r="D213" s="27"/>
      <c r="E213" s="31"/>
      <c r="F213" s="32"/>
      <c r="G213" s="31"/>
      <c r="H213" s="31"/>
      <c r="I213" s="34"/>
    </row>
    <row r="214" s="8" customFormat="1" ht="20.1" customHeight="1" spans="1:9">
      <c r="A214" s="30" t="s">
        <v>664</v>
      </c>
      <c r="B214" s="30" t="s">
        <v>665</v>
      </c>
      <c r="C214" s="26" t="s">
        <v>68</v>
      </c>
      <c r="D214" s="27">
        <v>737.02</v>
      </c>
      <c r="E214" s="33"/>
      <c r="F214" s="32">
        <f t="shared" si="8"/>
        <v>0</v>
      </c>
      <c r="G214" s="31"/>
      <c r="H214" s="31">
        <f t="shared" si="7"/>
        <v>681</v>
      </c>
      <c r="I214" s="34">
        <v>592.17</v>
      </c>
    </row>
    <row r="215" s="8" customFormat="1" ht="20.1" customHeight="1" spans="1:9">
      <c r="A215" s="30" t="s">
        <v>666</v>
      </c>
      <c r="B215" s="30" t="s">
        <v>667</v>
      </c>
      <c r="C215" s="26"/>
      <c r="D215" s="27"/>
      <c r="E215" s="31"/>
      <c r="F215" s="32"/>
      <c r="G215" s="31"/>
      <c r="H215" s="31"/>
      <c r="I215" s="34"/>
    </row>
    <row r="216" s="8" customFormat="1" ht="20.1" customHeight="1" spans="1:9">
      <c r="A216" s="30" t="s">
        <v>668</v>
      </c>
      <c r="B216" s="30" t="s">
        <v>669</v>
      </c>
      <c r="C216" s="26"/>
      <c r="D216" s="27"/>
      <c r="E216" s="31"/>
      <c r="F216" s="32"/>
      <c r="G216" s="31"/>
      <c r="H216" s="31"/>
      <c r="I216" s="34"/>
    </row>
    <row r="217" s="8" customFormat="1" ht="20.1" customHeight="1" spans="1:9">
      <c r="A217" s="30" t="s">
        <v>670</v>
      </c>
      <c r="B217" s="30" t="s">
        <v>671</v>
      </c>
      <c r="C217" s="26" t="s">
        <v>68</v>
      </c>
      <c r="D217" s="27">
        <v>23.63</v>
      </c>
      <c r="E217" s="33"/>
      <c r="F217" s="32">
        <f t="shared" si="8"/>
        <v>0</v>
      </c>
      <c r="G217" s="31"/>
      <c r="H217" s="31">
        <f t="shared" si="7"/>
        <v>507.68</v>
      </c>
      <c r="I217" s="34">
        <v>441.46</v>
      </c>
    </row>
    <row r="218" s="8" customFormat="1" ht="20.1" customHeight="1" spans="1:9">
      <c r="A218" s="30" t="s">
        <v>672</v>
      </c>
      <c r="B218" s="30" t="s">
        <v>673</v>
      </c>
      <c r="C218" s="26"/>
      <c r="D218" s="27"/>
      <c r="E218" s="31"/>
      <c r="F218" s="32"/>
      <c r="G218" s="31"/>
      <c r="H218" s="31"/>
      <c r="I218" s="34"/>
    </row>
    <row r="219" s="8" customFormat="1" ht="20.1" customHeight="1" spans="1:9">
      <c r="A219" s="30" t="s">
        <v>674</v>
      </c>
      <c r="B219" s="30" t="s">
        <v>675</v>
      </c>
      <c r="C219" s="26" t="s">
        <v>68</v>
      </c>
      <c r="D219" s="27">
        <v>1539.67</v>
      </c>
      <c r="E219" s="33"/>
      <c r="F219" s="32">
        <f t="shared" si="8"/>
        <v>0</v>
      </c>
      <c r="G219" s="31"/>
      <c r="H219" s="31">
        <f t="shared" si="7"/>
        <v>681</v>
      </c>
      <c r="I219" s="34">
        <v>592.17</v>
      </c>
    </row>
    <row r="220" s="8" customFormat="1" ht="20.1" customHeight="1" spans="1:9">
      <c r="A220" s="30" t="s">
        <v>676</v>
      </c>
      <c r="B220" s="30" t="s">
        <v>677</v>
      </c>
      <c r="C220" s="26"/>
      <c r="D220" s="27"/>
      <c r="E220" s="31"/>
      <c r="F220" s="32"/>
      <c r="G220" s="31"/>
      <c r="H220" s="31"/>
      <c r="I220" s="34"/>
    </row>
    <row r="221" s="8" customFormat="1" ht="20.1" customHeight="1" spans="1:9">
      <c r="A221" s="30" t="s">
        <v>678</v>
      </c>
      <c r="B221" s="30" t="s">
        <v>679</v>
      </c>
      <c r="C221" s="26" t="s">
        <v>68</v>
      </c>
      <c r="D221" s="27">
        <v>258.042</v>
      </c>
      <c r="E221" s="33"/>
      <c r="F221" s="32">
        <f t="shared" si="8"/>
        <v>0</v>
      </c>
      <c r="G221" s="31"/>
      <c r="H221" s="31">
        <f t="shared" si="7"/>
        <v>429.19</v>
      </c>
      <c r="I221" s="34">
        <v>373.21</v>
      </c>
    </row>
    <row r="222" s="8" customFormat="1" ht="20.1" customHeight="1" spans="1:9">
      <c r="A222" s="30" t="s">
        <v>680</v>
      </c>
      <c r="B222" s="30" t="s">
        <v>681</v>
      </c>
      <c r="C222" s="26"/>
      <c r="D222" s="27"/>
      <c r="E222" s="31"/>
      <c r="F222" s="32"/>
      <c r="G222" s="31"/>
      <c r="H222" s="31"/>
      <c r="I222" s="34"/>
    </row>
    <row r="223" s="8" customFormat="1" ht="20.1" customHeight="1" spans="1:9">
      <c r="A223" s="30" t="s">
        <v>682</v>
      </c>
      <c r="B223" s="30" t="s">
        <v>683</v>
      </c>
      <c r="C223" s="26" t="s">
        <v>68</v>
      </c>
      <c r="D223" s="27">
        <v>3.94</v>
      </c>
      <c r="E223" s="33"/>
      <c r="F223" s="32">
        <f t="shared" si="8"/>
        <v>0</v>
      </c>
      <c r="G223" s="31"/>
      <c r="H223" s="31">
        <f t="shared" si="7"/>
        <v>658.95</v>
      </c>
      <c r="I223" s="34">
        <v>573</v>
      </c>
    </row>
    <row r="224" s="8" customFormat="1" ht="20.1" customHeight="1" spans="1:9">
      <c r="A224" s="30" t="s">
        <v>684</v>
      </c>
      <c r="B224" s="30" t="s">
        <v>685</v>
      </c>
      <c r="C224" s="26" t="s">
        <v>68</v>
      </c>
      <c r="D224" s="27">
        <v>12.32</v>
      </c>
      <c r="E224" s="33"/>
      <c r="F224" s="32">
        <f t="shared" si="8"/>
        <v>0</v>
      </c>
      <c r="G224" s="31"/>
      <c r="H224" s="31">
        <f t="shared" si="7"/>
        <v>621.84</v>
      </c>
      <c r="I224" s="34">
        <v>540.73</v>
      </c>
    </row>
    <row r="225" s="8" customFormat="1" ht="20.1" customHeight="1" spans="1:9">
      <c r="A225" s="30" t="s">
        <v>686</v>
      </c>
      <c r="B225" s="30" t="s">
        <v>687</v>
      </c>
      <c r="C225" s="26"/>
      <c r="D225" s="27"/>
      <c r="E225" s="31"/>
      <c r="F225" s="32"/>
      <c r="G225" s="31"/>
      <c r="H225" s="31"/>
      <c r="I225" s="34"/>
    </row>
    <row r="226" s="8" customFormat="1" ht="20.1" customHeight="1" spans="1:9">
      <c r="A226" s="30" t="s">
        <v>688</v>
      </c>
      <c r="B226" s="30" t="s">
        <v>689</v>
      </c>
      <c r="C226" s="26"/>
      <c r="D226" s="27"/>
      <c r="E226" s="31"/>
      <c r="F226" s="32"/>
      <c r="G226" s="31"/>
      <c r="H226" s="31"/>
      <c r="I226" s="34"/>
    </row>
    <row r="227" s="8" customFormat="1" ht="20.1" customHeight="1" spans="1:9">
      <c r="A227" s="30" t="s">
        <v>690</v>
      </c>
      <c r="B227" s="30" t="s">
        <v>691</v>
      </c>
      <c r="C227" s="26" t="s">
        <v>68</v>
      </c>
      <c r="D227" s="27">
        <v>480.21</v>
      </c>
      <c r="E227" s="33"/>
      <c r="F227" s="32">
        <f t="shared" si="8"/>
        <v>0</v>
      </c>
      <c r="G227" s="31"/>
      <c r="H227" s="31">
        <f t="shared" si="7"/>
        <v>496.79</v>
      </c>
      <c r="I227" s="34">
        <v>431.99</v>
      </c>
    </row>
    <row r="228" s="8" customFormat="1" ht="20.1" customHeight="1" spans="1:9">
      <c r="A228" s="30" t="s">
        <v>692</v>
      </c>
      <c r="B228" s="30" t="s">
        <v>693</v>
      </c>
      <c r="C228" s="26" t="s">
        <v>68</v>
      </c>
      <c r="D228" s="27">
        <v>175.12</v>
      </c>
      <c r="E228" s="33"/>
      <c r="F228" s="32">
        <f t="shared" si="8"/>
        <v>0</v>
      </c>
      <c r="G228" s="31"/>
      <c r="H228" s="31">
        <f t="shared" si="7"/>
        <v>527.38</v>
      </c>
      <c r="I228" s="34">
        <v>458.59</v>
      </c>
    </row>
    <row r="229" s="8" customFormat="1" ht="20.1" customHeight="1" spans="1:9">
      <c r="A229" s="30" t="s">
        <v>694</v>
      </c>
      <c r="B229" s="30" t="s">
        <v>695</v>
      </c>
      <c r="C229" s="26"/>
      <c r="D229" s="27"/>
      <c r="E229" s="31"/>
      <c r="F229" s="32"/>
      <c r="G229" s="31"/>
      <c r="H229" s="31"/>
      <c r="I229" s="34"/>
    </row>
    <row r="230" s="8" customFormat="1" ht="20.1" customHeight="1" spans="1:9">
      <c r="A230" s="30" t="s">
        <v>696</v>
      </c>
      <c r="B230" s="30" t="s">
        <v>697</v>
      </c>
      <c r="C230" s="26" t="s">
        <v>68</v>
      </c>
      <c r="D230" s="27">
        <v>17.82</v>
      </c>
      <c r="E230" s="33"/>
      <c r="F230" s="32">
        <f t="shared" si="8"/>
        <v>0</v>
      </c>
      <c r="G230" s="31"/>
      <c r="H230" s="31">
        <f t="shared" ref="H229:H292" si="9">ROUND(ROUND(I230,2)*1.15,2)</f>
        <v>1075.66</v>
      </c>
      <c r="I230" s="34">
        <v>935.36</v>
      </c>
    </row>
    <row r="231" s="8" customFormat="1" ht="20.1" customHeight="1" spans="1:9">
      <c r="A231" s="30" t="s">
        <v>698</v>
      </c>
      <c r="B231" s="30" t="s">
        <v>699</v>
      </c>
      <c r="C231" s="26" t="s">
        <v>68</v>
      </c>
      <c r="D231" s="27">
        <v>190.74</v>
      </c>
      <c r="E231" s="33"/>
      <c r="F231" s="32">
        <f t="shared" si="8"/>
        <v>0</v>
      </c>
      <c r="G231" s="31"/>
      <c r="H231" s="31">
        <f t="shared" si="9"/>
        <v>1366.78</v>
      </c>
      <c r="I231" s="34">
        <v>1188.5</v>
      </c>
    </row>
    <row r="232" s="8" customFormat="1" ht="20.1" customHeight="1" spans="1:9">
      <c r="A232" s="30" t="s">
        <v>700</v>
      </c>
      <c r="B232" s="30" t="s">
        <v>701</v>
      </c>
      <c r="C232" s="26"/>
      <c r="D232" s="27"/>
      <c r="E232" s="31"/>
      <c r="F232" s="32"/>
      <c r="G232" s="31"/>
      <c r="H232" s="31"/>
      <c r="I232" s="34"/>
    </row>
    <row r="233" s="8" customFormat="1" ht="20.1" customHeight="1" spans="1:9">
      <c r="A233" s="30" t="s">
        <v>702</v>
      </c>
      <c r="B233" s="30" t="s">
        <v>703</v>
      </c>
      <c r="C233" s="26" t="s">
        <v>68</v>
      </c>
      <c r="D233" s="27">
        <v>209.06</v>
      </c>
      <c r="E233" s="33"/>
      <c r="F233" s="32">
        <f t="shared" si="8"/>
        <v>0</v>
      </c>
      <c r="G233" s="31"/>
      <c r="H233" s="31">
        <f t="shared" si="9"/>
        <v>909.02</v>
      </c>
      <c r="I233" s="34">
        <v>790.45</v>
      </c>
    </row>
    <row r="234" s="8" customFormat="1" ht="20.1" customHeight="1" spans="1:9">
      <c r="A234" s="30" t="s">
        <v>704</v>
      </c>
      <c r="B234" s="30" t="s">
        <v>705</v>
      </c>
      <c r="C234" s="26" t="s">
        <v>68</v>
      </c>
      <c r="D234" s="27">
        <v>171.74</v>
      </c>
      <c r="E234" s="33"/>
      <c r="F234" s="32">
        <f t="shared" si="8"/>
        <v>0</v>
      </c>
      <c r="G234" s="31"/>
      <c r="H234" s="31">
        <f t="shared" si="9"/>
        <v>923.23</v>
      </c>
      <c r="I234" s="34">
        <v>802.81</v>
      </c>
    </row>
    <row r="235" s="8" customFormat="1" ht="20.1" customHeight="1" spans="1:9">
      <c r="A235" s="30" t="s">
        <v>706</v>
      </c>
      <c r="B235" s="30" t="s">
        <v>707</v>
      </c>
      <c r="C235" s="26" t="s">
        <v>68</v>
      </c>
      <c r="D235" s="27">
        <v>81.96</v>
      </c>
      <c r="E235" s="33"/>
      <c r="F235" s="32">
        <f t="shared" si="8"/>
        <v>0</v>
      </c>
      <c r="G235" s="31"/>
      <c r="H235" s="31">
        <f t="shared" si="9"/>
        <v>892.24</v>
      </c>
      <c r="I235" s="34">
        <v>775.86</v>
      </c>
    </row>
    <row r="236" s="8" customFormat="1" ht="20.1" customHeight="1" spans="1:9">
      <c r="A236" s="30" t="s">
        <v>708</v>
      </c>
      <c r="B236" s="30" t="s">
        <v>709</v>
      </c>
      <c r="C236" s="26" t="s">
        <v>68</v>
      </c>
      <c r="D236" s="27">
        <v>115.52</v>
      </c>
      <c r="E236" s="33"/>
      <c r="F236" s="32">
        <f t="shared" si="8"/>
        <v>0</v>
      </c>
      <c r="G236" s="31"/>
      <c r="H236" s="31">
        <f t="shared" si="9"/>
        <v>826.9</v>
      </c>
      <c r="I236" s="34">
        <v>719.04</v>
      </c>
    </row>
    <row r="237" s="8" customFormat="1" ht="20.1" customHeight="1" spans="1:9">
      <c r="A237" s="30" t="s">
        <v>710</v>
      </c>
      <c r="B237" s="30" t="s">
        <v>711</v>
      </c>
      <c r="C237" s="26" t="s">
        <v>68</v>
      </c>
      <c r="D237" s="27">
        <v>3.91</v>
      </c>
      <c r="E237" s="33"/>
      <c r="F237" s="32">
        <f t="shared" si="8"/>
        <v>0</v>
      </c>
      <c r="G237" s="31"/>
      <c r="H237" s="31">
        <f t="shared" si="9"/>
        <v>722.02</v>
      </c>
      <c r="I237" s="34">
        <v>627.84</v>
      </c>
    </row>
    <row r="238" s="8" customFormat="1" ht="20.1" customHeight="1" spans="1:9">
      <c r="A238" s="30" t="s">
        <v>712</v>
      </c>
      <c r="B238" s="30" t="s">
        <v>713</v>
      </c>
      <c r="C238" s="26" t="s">
        <v>68</v>
      </c>
      <c r="D238" s="27">
        <v>37</v>
      </c>
      <c r="E238" s="33"/>
      <c r="F238" s="32">
        <f t="shared" si="8"/>
        <v>0</v>
      </c>
      <c r="G238" s="31"/>
      <c r="H238" s="31">
        <f t="shared" si="9"/>
        <v>755.6</v>
      </c>
      <c r="I238" s="34">
        <v>657.04</v>
      </c>
    </row>
    <row r="239" s="8" customFormat="1" ht="20.1" customHeight="1" spans="1:9">
      <c r="A239" s="30" t="s">
        <v>714</v>
      </c>
      <c r="B239" s="30" t="s">
        <v>715</v>
      </c>
      <c r="C239" s="26"/>
      <c r="D239" s="27"/>
      <c r="E239" s="31"/>
      <c r="F239" s="32"/>
      <c r="G239" s="31"/>
      <c r="H239" s="31"/>
      <c r="I239" s="34"/>
    </row>
    <row r="240" s="8" customFormat="1" ht="20.1" customHeight="1" spans="1:9">
      <c r="A240" s="30" t="s">
        <v>716</v>
      </c>
      <c r="B240" s="30" t="s">
        <v>717</v>
      </c>
      <c r="C240" s="26" t="s">
        <v>68</v>
      </c>
      <c r="D240" s="27">
        <v>13.44</v>
      </c>
      <c r="E240" s="33"/>
      <c r="F240" s="32">
        <f t="shared" si="8"/>
        <v>0</v>
      </c>
      <c r="G240" s="31"/>
      <c r="H240" s="31">
        <f t="shared" si="9"/>
        <v>1061.88</v>
      </c>
      <c r="I240" s="34">
        <v>923.37</v>
      </c>
    </row>
    <row r="241" s="8" customFormat="1" ht="20.1" customHeight="1" spans="1:9">
      <c r="A241" s="30" t="s">
        <v>718</v>
      </c>
      <c r="B241" s="30" t="s">
        <v>719</v>
      </c>
      <c r="C241" s="26"/>
      <c r="D241" s="27"/>
      <c r="E241" s="31"/>
      <c r="F241" s="32"/>
      <c r="G241" s="31"/>
      <c r="H241" s="31"/>
      <c r="I241" s="34"/>
    </row>
    <row r="242" s="8" customFormat="1" ht="20.1" customHeight="1" spans="1:9">
      <c r="A242" s="30" t="s">
        <v>720</v>
      </c>
      <c r="B242" s="30" t="s">
        <v>721</v>
      </c>
      <c r="C242" s="26"/>
      <c r="D242" s="27"/>
      <c r="E242" s="31"/>
      <c r="F242" s="32"/>
      <c r="G242" s="31"/>
      <c r="H242" s="31"/>
      <c r="I242" s="34"/>
    </row>
    <row r="243" s="8" customFormat="1" ht="20.1" customHeight="1" spans="1:9">
      <c r="A243" s="30" t="s">
        <v>722</v>
      </c>
      <c r="B243" s="30" t="s">
        <v>723</v>
      </c>
      <c r="C243" s="26" t="s">
        <v>68</v>
      </c>
      <c r="D243" s="27">
        <v>39.21</v>
      </c>
      <c r="E243" s="33"/>
      <c r="F243" s="32">
        <f t="shared" si="8"/>
        <v>0</v>
      </c>
      <c r="G243" s="31"/>
      <c r="H243" s="31">
        <f t="shared" si="9"/>
        <v>546.66</v>
      </c>
      <c r="I243" s="34">
        <v>475.36</v>
      </c>
    </row>
    <row r="244" s="8" customFormat="1" ht="20.1" customHeight="1" spans="1:9">
      <c r="A244" s="30" t="s">
        <v>724</v>
      </c>
      <c r="B244" s="30" t="s">
        <v>725</v>
      </c>
      <c r="C244" s="26" t="s">
        <v>68</v>
      </c>
      <c r="D244" s="27">
        <v>94.23</v>
      </c>
      <c r="E244" s="33"/>
      <c r="F244" s="32">
        <f t="shared" si="8"/>
        <v>0</v>
      </c>
      <c r="G244" s="31"/>
      <c r="H244" s="31">
        <f t="shared" si="9"/>
        <v>531.86</v>
      </c>
      <c r="I244" s="34">
        <v>462.49</v>
      </c>
    </row>
    <row r="245" s="8" customFormat="1" ht="20.1" customHeight="1" spans="1:9">
      <c r="A245" s="30" t="s">
        <v>726</v>
      </c>
      <c r="B245" s="30" t="s">
        <v>727</v>
      </c>
      <c r="C245" s="26"/>
      <c r="D245" s="27"/>
      <c r="E245" s="31"/>
      <c r="F245" s="32"/>
      <c r="G245" s="31"/>
      <c r="H245" s="31"/>
      <c r="I245" s="34"/>
    </row>
    <row r="246" s="8" customFormat="1" ht="20.1" customHeight="1" spans="1:9">
      <c r="A246" s="30" t="s">
        <v>728</v>
      </c>
      <c r="B246" s="30" t="s">
        <v>729</v>
      </c>
      <c r="C246" s="26" t="s">
        <v>68</v>
      </c>
      <c r="D246" s="27">
        <v>30.36</v>
      </c>
      <c r="E246" s="33"/>
      <c r="F246" s="32">
        <f t="shared" si="8"/>
        <v>0</v>
      </c>
      <c r="G246" s="31"/>
      <c r="H246" s="31">
        <f t="shared" si="9"/>
        <v>571.47</v>
      </c>
      <c r="I246" s="34">
        <v>496.93</v>
      </c>
    </row>
    <row r="247" s="8" customFormat="1" ht="20.1" customHeight="1" spans="1:9">
      <c r="A247" s="30" t="s">
        <v>730</v>
      </c>
      <c r="B247" s="30" t="s">
        <v>731</v>
      </c>
      <c r="C247" s="26" t="s">
        <v>68</v>
      </c>
      <c r="D247" s="27">
        <v>137.53</v>
      </c>
      <c r="E247" s="33"/>
      <c r="F247" s="32">
        <f t="shared" si="8"/>
        <v>0</v>
      </c>
      <c r="G247" s="31"/>
      <c r="H247" s="31">
        <f t="shared" si="9"/>
        <v>549.4</v>
      </c>
      <c r="I247" s="34">
        <v>477.74</v>
      </c>
    </row>
    <row r="248" s="8" customFormat="1" ht="20.1" customHeight="1" spans="1:9">
      <c r="A248" s="30" t="s">
        <v>732</v>
      </c>
      <c r="B248" s="30" t="s">
        <v>733</v>
      </c>
      <c r="C248" s="26" t="s">
        <v>68</v>
      </c>
      <c r="D248" s="27">
        <v>39.6</v>
      </c>
      <c r="E248" s="33"/>
      <c r="F248" s="32">
        <f t="shared" si="8"/>
        <v>0</v>
      </c>
      <c r="G248" s="31"/>
      <c r="H248" s="31">
        <f t="shared" si="9"/>
        <v>575.46</v>
      </c>
      <c r="I248" s="34">
        <v>500.4</v>
      </c>
    </row>
    <row r="249" s="8" customFormat="1" ht="20.1" customHeight="1" spans="1:9">
      <c r="A249" s="30" t="s">
        <v>734</v>
      </c>
      <c r="B249" s="30" t="s">
        <v>735</v>
      </c>
      <c r="C249" s="26"/>
      <c r="D249" s="27"/>
      <c r="E249" s="31"/>
      <c r="F249" s="32"/>
      <c r="G249" s="31"/>
      <c r="H249" s="31"/>
      <c r="I249" s="34"/>
    </row>
    <row r="250" s="8" customFormat="1" ht="20.1" customHeight="1" spans="1:9">
      <c r="A250" s="30" t="s">
        <v>736</v>
      </c>
      <c r="B250" s="30" t="s">
        <v>737</v>
      </c>
      <c r="C250" s="26" t="s">
        <v>68</v>
      </c>
      <c r="D250" s="27">
        <v>17.52</v>
      </c>
      <c r="E250" s="33"/>
      <c r="F250" s="32">
        <f t="shared" si="8"/>
        <v>0</v>
      </c>
      <c r="G250" s="31"/>
      <c r="H250" s="31">
        <f t="shared" si="9"/>
        <v>603.62</v>
      </c>
      <c r="I250" s="34">
        <v>524.89</v>
      </c>
    </row>
    <row r="251" s="8" customFormat="1" ht="20.1" customHeight="1" spans="1:9">
      <c r="A251" s="30" t="s">
        <v>738</v>
      </c>
      <c r="B251" s="30" t="s">
        <v>739</v>
      </c>
      <c r="C251" s="26"/>
      <c r="D251" s="27"/>
      <c r="E251" s="31"/>
      <c r="F251" s="32"/>
      <c r="G251" s="31"/>
      <c r="H251" s="31"/>
      <c r="I251" s="34"/>
    </row>
    <row r="252" s="8" customFormat="1" ht="20.1" customHeight="1" spans="1:9">
      <c r="A252" s="30" t="s">
        <v>740</v>
      </c>
      <c r="B252" s="30" t="s">
        <v>741</v>
      </c>
      <c r="C252" s="26" t="s">
        <v>68</v>
      </c>
      <c r="D252" s="27">
        <v>177</v>
      </c>
      <c r="E252" s="33"/>
      <c r="F252" s="32">
        <f t="shared" si="8"/>
        <v>0</v>
      </c>
      <c r="G252" s="31"/>
      <c r="H252" s="31">
        <f t="shared" si="9"/>
        <v>688.83</v>
      </c>
      <c r="I252" s="34">
        <v>598.98</v>
      </c>
    </row>
    <row r="253" s="8" customFormat="1" ht="20.1" customHeight="1" spans="1:9">
      <c r="A253" s="30" t="s">
        <v>742</v>
      </c>
      <c r="B253" s="30" t="s">
        <v>743</v>
      </c>
      <c r="C253" s="26"/>
      <c r="D253" s="27"/>
      <c r="E253" s="31"/>
      <c r="F253" s="32"/>
      <c r="G253" s="31"/>
      <c r="H253" s="31"/>
      <c r="I253" s="34"/>
    </row>
    <row r="254" s="8" customFormat="1" ht="20.1" customHeight="1" spans="1:9">
      <c r="A254" s="30" t="s">
        <v>744</v>
      </c>
      <c r="B254" s="30" t="s">
        <v>745</v>
      </c>
      <c r="C254" s="26" t="s">
        <v>68</v>
      </c>
      <c r="D254" s="27">
        <v>23.4</v>
      </c>
      <c r="E254" s="33"/>
      <c r="F254" s="32">
        <f t="shared" si="8"/>
        <v>0</v>
      </c>
      <c r="G254" s="31"/>
      <c r="H254" s="31">
        <f t="shared" si="9"/>
        <v>1324.36</v>
      </c>
      <c r="I254" s="34">
        <v>1151.62</v>
      </c>
    </row>
    <row r="255" s="8" customFormat="1" ht="20.1" customHeight="1" spans="1:9">
      <c r="A255" s="30" t="s">
        <v>746</v>
      </c>
      <c r="B255" s="30" t="s">
        <v>747</v>
      </c>
      <c r="C255" s="26"/>
      <c r="D255" s="27"/>
      <c r="E255" s="31"/>
      <c r="F255" s="32"/>
      <c r="G255" s="31"/>
      <c r="H255" s="31"/>
      <c r="I255" s="34"/>
    </row>
    <row r="256" s="8" customFormat="1" ht="20.1" customHeight="1" spans="1:9">
      <c r="A256" s="30" t="s">
        <v>748</v>
      </c>
      <c r="B256" s="30" t="s">
        <v>749</v>
      </c>
      <c r="C256" s="26" t="s">
        <v>68</v>
      </c>
      <c r="D256" s="27">
        <v>6.6</v>
      </c>
      <c r="E256" s="33"/>
      <c r="F256" s="32">
        <f t="shared" si="8"/>
        <v>0</v>
      </c>
      <c r="G256" s="31"/>
      <c r="H256" s="31">
        <f t="shared" si="9"/>
        <v>359.01</v>
      </c>
      <c r="I256" s="34">
        <v>312.18</v>
      </c>
    </row>
    <row r="257" s="8" customFormat="1" ht="20.1" customHeight="1" spans="1:9">
      <c r="A257" s="30" t="s">
        <v>750</v>
      </c>
      <c r="B257" s="30" t="s">
        <v>751</v>
      </c>
      <c r="C257" s="26" t="s">
        <v>68</v>
      </c>
      <c r="D257" s="27">
        <v>16.8</v>
      </c>
      <c r="E257" s="33"/>
      <c r="F257" s="32">
        <f t="shared" si="8"/>
        <v>0</v>
      </c>
      <c r="G257" s="31"/>
      <c r="H257" s="31">
        <f t="shared" si="9"/>
        <v>634.58</v>
      </c>
      <c r="I257" s="34">
        <v>551.81</v>
      </c>
    </row>
    <row r="258" s="8" customFormat="1" ht="20.1" customHeight="1" spans="1:9">
      <c r="A258" s="30" t="s">
        <v>752</v>
      </c>
      <c r="B258" s="30" t="s">
        <v>753</v>
      </c>
      <c r="C258" s="26"/>
      <c r="D258" s="27"/>
      <c r="E258" s="31"/>
      <c r="F258" s="32"/>
      <c r="G258" s="31"/>
      <c r="H258" s="31"/>
      <c r="I258" s="34"/>
    </row>
    <row r="259" s="8" customFormat="1" ht="20.1" customHeight="1" spans="1:9">
      <c r="A259" s="30" t="s">
        <v>754</v>
      </c>
      <c r="B259" s="30" t="s">
        <v>755</v>
      </c>
      <c r="C259" s="26"/>
      <c r="D259" s="27"/>
      <c r="E259" s="31"/>
      <c r="F259" s="32"/>
      <c r="G259" s="31"/>
      <c r="H259" s="31"/>
      <c r="I259" s="34"/>
    </row>
    <row r="260" s="8" customFormat="1" ht="20.1" customHeight="1" spans="1:9">
      <c r="A260" s="30" t="s">
        <v>756</v>
      </c>
      <c r="B260" s="30" t="s">
        <v>757</v>
      </c>
      <c r="C260" s="26" t="s">
        <v>68</v>
      </c>
      <c r="D260" s="27">
        <v>2309.9</v>
      </c>
      <c r="E260" s="33"/>
      <c r="F260" s="32">
        <f t="shared" si="8"/>
        <v>0</v>
      </c>
      <c r="G260" s="31"/>
      <c r="H260" s="31">
        <f t="shared" si="9"/>
        <v>24.53</v>
      </c>
      <c r="I260" s="34">
        <v>21.33</v>
      </c>
    </row>
    <row r="261" s="8" customFormat="1" ht="20.1" customHeight="1" spans="1:9">
      <c r="A261" s="30" t="s">
        <v>758</v>
      </c>
      <c r="B261" s="30" t="s">
        <v>759</v>
      </c>
      <c r="C261" s="26" t="s">
        <v>68</v>
      </c>
      <c r="D261" s="27">
        <v>11.63</v>
      </c>
      <c r="E261" s="33"/>
      <c r="F261" s="32">
        <f t="shared" si="8"/>
        <v>0</v>
      </c>
      <c r="G261" s="31"/>
      <c r="H261" s="31">
        <f t="shared" si="9"/>
        <v>22.13</v>
      </c>
      <c r="I261" s="34">
        <v>19.24</v>
      </c>
    </row>
    <row r="262" s="8" customFormat="1" ht="20.1" customHeight="1" spans="1:9">
      <c r="A262" s="30" t="s">
        <v>760</v>
      </c>
      <c r="B262" s="30" t="s">
        <v>761</v>
      </c>
      <c r="C262" s="26" t="s">
        <v>68</v>
      </c>
      <c r="D262" s="27">
        <v>52.91</v>
      </c>
      <c r="E262" s="33"/>
      <c r="F262" s="32">
        <f t="shared" si="8"/>
        <v>0</v>
      </c>
      <c r="G262" s="31"/>
      <c r="H262" s="31">
        <f t="shared" si="9"/>
        <v>24.54</v>
      </c>
      <c r="I262" s="34">
        <v>21.34</v>
      </c>
    </row>
    <row r="263" s="8" customFormat="1" ht="20.1" customHeight="1" spans="1:9">
      <c r="A263" s="30" t="s">
        <v>762</v>
      </c>
      <c r="B263" s="30" t="s">
        <v>763</v>
      </c>
      <c r="C263" s="26" t="s">
        <v>68</v>
      </c>
      <c r="D263" s="27">
        <v>1038.1</v>
      </c>
      <c r="E263" s="33"/>
      <c r="F263" s="32">
        <f t="shared" ref="F263:F326" si="10">IF(OR(E263&lt;G263,E263&gt;H263),"不符合单价范围",(ROUND(ROUND(E263,2)*D263,0)))</f>
        <v>0</v>
      </c>
      <c r="G263" s="31"/>
      <c r="H263" s="31">
        <f t="shared" si="9"/>
        <v>24.53</v>
      </c>
      <c r="I263" s="34">
        <v>21.33</v>
      </c>
    </row>
    <row r="264" s="8" customFormat="1" ht="20.1" customHeight="1" spans="1:9">
      <c r="A264" s="30" t="s">
        <v>764</v>
      </c>
      <c r="B264" s="30" t="s">
        <v>765</v>
      </c>
      <c r="C264" s="26" t="s">
        <v>68</v>
      </c>
      <c r="D264" s="27">
        <v>233.93</v>
      </c>
      <c r="E264" s="33"/>
      <c r="F264" s="32">
        <f t="shared" si="10"/>
        <v>0</v>
      </c>
      <c r="G264" s="31"/>
      <c r="H264" s="31">
        <f t="shared" si="9"/>
        <v>69.12</v>
      </c>
      <c r="I264" s="34">
        <v>60.1</v>
      </c>
    </row>
    <row r="265" s="8" customFormat="1" ht="20.1" customHeight="1" spans="1:9">
      <c r="A265" s="30" t="s">
        <v>766</v>
      </c>
      <c r="B265" s="30" t="s">
        <v>767</v>
      </c>
      <c r="C265" s="26" t="s">
        <v>68</v>
      </c>
      <c r="D265" s="27">
        <v>2020.12</v>
      </c>
      <c r="E265" s="33"/>
      <c r="F265" s="32">
        <f t="shared" si="10"/>
        <v>0</v>
      </c>
      <c r="G265" s="31"/>
      <c r="H265" s="31">
        <f t="shared" si="9"/>
        <v>167.7</v>
      </c>
      <c r="I265" s="34">
        <v>145.83</v>
      </c>
    </row>
    <row r="266" s="8" customFormat="1" ht="20.1" customHeight="1" spans="1:9">
      <c r="A266" s="30" t="s">
        <v>768</v>
      </c>
      <c r="B266" s="30" t="s">
        <v>769</v>
      </c>
      <c r="C266" s="26"/>
      <c r="D266" s="27"/>
      <c r="E266" s="31"/>
      <c r="F266" s="32"/>
      <c r="G266" s="31"/>
      <c r="H266" s="31"/>
      <c r="I266" s="34"/>
    </row>
    <row r="267" s="8" customFormat="1" ht="20.1" customHeight="1" spans="1:9">
      <c r="A267" s="30" t="s">
        <v>770</v>
      </c>
      <c r="B267" s="30" t="s">
        <v>771</v>
      </c>
      <c r="C267" s="26"/>
      <c r="D267" s="27"/>
      <c r="E267" s="31"/>
      <c r="F267" s="32"/>
      <c r="G267" s="31"/>
      <c r="H267" s="31"/>
      <c r="I267" s="34"/>
    </row>
    <row r="268" s="8" customFormat="1" ht="20.1" customHeight="1" spans="1:9">
      <c r="A268" s="30" t="s">
        <v>772</v>
      </c>
      <c r="B268" s="30" t="s">
        <v>773</v>
      </c>
      <c r="C268" s="26" t="s">
        <v>68</v>
      </c>
      <c r="D268" s="27">
        <v>10086.12</v>
      </c>
      <c r="E268" s="33"/>
      <c r="F268" s="32">
        <f t="shared" si="10"/>
        <v>0</v>
      </c>
      <c r="G268" s="31"/>
      <c r="H268" s="31">
        <f t="shared" si="9"/>
        <v>135.62</v>
      </c>
      <c r="I268" s="34">
        <v>117.93</v>
      </c>
    </row>
    <row r="269" s="8" customFormat="1" ht="20.1" customHeight="1" spans="1:9">
      <c r="A269" s="30" t="s">
        <v>774</v>
      </c>
      <c r="B269" s="30" t="s">
        <v>775</v>
      </c>
      <c r="C269" s="26" t="s">
        <v>68</v>
      </c>
      <c r="D269" s="27">
        <v>665.96</v>
      </c>
      <c r="E269" s="33"/>
      <c r="F269" s="32">
        <f t="shared" si="10"/>
        <v>0</v>
      </c>
      <c r="G269" s="31"/>
      <c r="H269" s="31">
        <f t="shared" si="9"/>
        <v>97.58</v>
      </c>
      <c r="I269" s="34">
        <v>84.85</v>
      </c>
    </row>
    <row r="270" s="8" customFormat="1" ht="20.1" customHeight="1" spans="1:9">
      <c r="A270" s="30" t="s">
        <v>776</v>
      </c>
      <c r="B270" s="30" t="s">
        <v>777</v>
      </c>
      <c r="C270" s="26" t="s">
        <v>68</v>
      </c>
      <c r="D270" s="27">
        <v>211.75</v>
      </c>
      <c r="E270" s="33"/>
      <c r="F270" s="32">
        <f t="shared" si="10"/>
        <v>0</v>
      </c>
      <c r="G270" s="31"/>
      <c r="H270" s="31">
        <f t="shared" si="9"/>
        <v>97.41</v>
      </c>
      <c r="I270" s="34">
        <v>84.7</v>
      </c>
    </row>
    <row r="271" s="8" customFormat="1" ht="20.1" customHeight="1" spans="1:9">
      <c r="A271" s="30" t="s">
        <v>778</v>
      </c>
      <c r="B271" s="30" t="s">
        <v>779</v>
      </c>
      <c r="C271" s="26" t="s">
        <v>68</v>
      </c>
      <c r="D271" s="27">
        <v>2045.88</v>
      </c>
      <c r="E271" s="33"/>
      <c r="F271" s="32">
        <f t="shared" si="10"/>
        <v>0</v>
      </c>
      <c r="G271" s="31"/>
      <c r="H271" s="31">
        <f t="shared" si="9"/>
        <v>135.44</v>
      </c>
      <c r="I271" s="34">
        <v>117.77</v>
      </c>
    </row>
    <row r="272" s="8" customFormat="1" ht="20.1" customHeight="1" spans="1:9">
      <c r="A272" s="30" t="s">
        <v>780</v>
      </c>
      <c r="B272" s="30" t="s">
        <v>781</v>
      </c>
      <c r="C272" s="26" t="s">
        <v>68</v>
      </c>
      <c r="D272" s="27">
        <v>316.29</v>
      </c>
      <c r="E272" s="33"/>
      <c r="F272" s="32">
        <f t="shared" si="10"/>
        <v>0</v>
      </c>
      <c r="G272" s="31"/>
      <c r="H272" s="31">
        <f t="shared" si="9"/>
        <v>110.24</v>
      </c>
      <c r="I272" s="34">
        <v>95.86</v>
      </c>
    </row>
    <row r="273" s="8" customFormat="1" ht="20.1" customHeight="1" spans="1:9">
      <c r="A273" s="30" t="s">
        <v>782</v>
      </c>
      <c r="B273" s="30" t="s">
        <v>783</v>
      </c>
      <c r="C273" s="26" t="s">
        <v>68</v>
      </c>
      <c r="D273" s="27">
        <v>234.1</v>
      </c>
      <c r="E273" s="33"/>
      <c r="F273" s="32">
        <f t="shared" si="10"/>
        <v>0</v>
      </c>
      <c r="G273" s="31"/>
      <c r="H273" s="31">
        <f t="shared" si="9"/>
        <v>97.41</v>
      </c>
      <c r="I273" s="34">
        <v>84.7</v>
      </c>
    </row>
    <row r="274" s="8" customFormat="1" ht="20.1" customHeight="1" spans="1:9">
      <c r="A274" s="30" t="s">
        <v>784</v>
      </c>
      <c r="B274" s="30" t="s">
        <v>785</v>
      </c>
      <c r="C274" s="26" t="s">
        <v>68</v>
      </c>
      <c r="D274" s="27">
        <v>8.4</v>
      </c>
      <c r="E274" s="33"/>
      <c r="F274" s="32">
        <f t="shared" si="10"/>
        <v>0</v>
      </c>
      <c r="G274" s="31"/>
      <c r="H274" s="31">
        <f t="shared" si="9"/>
        <v>110.35</v>
      </c>
      <c r="I274" s="34">
        <v>95.96</v>
      </c>
    </row>
    <row r="275" s="8" customFormat="1" ht="20.1" customHeight="1" spans="1:9">
      <c r="A275" s="30" t="s">
        <v>786</v>
      </c>
      <c r="B275" s="30" t="s">
        <v>787</v>
      </c>
      <c r="C275" s="26" t="s">
        <v>68</v>
      </c>
      <c r="D275" s="27">
        <v>2609.08</v>
      </c>
      <c r="E275" s="33"/>
      <c r="F275" s="32">
        <f t="shared" si="10"/>
        <v>0</v>
      </c>
      <c r="G275" s="31"/>
      <c r="H275" s="31">
        <f t="shared" si="9"/>
        <v>112.61</v>
      </c>
      <c r="I275" s="34">
        <v>97.92</v>
      </c>
    </row>
    <row r="276" s="8" customFormat="1" ht="20.1" customHeight="1" spans="1:9">
      <c r="A276" s="30" t="s">
        <v>788</v>
      </c>
      <c r="B276" s="30" t="s">
        <v>789</v>
      </c>
      <c r="C276" s="26"/>
      <c r="D276" s="27"/>
      <c r="E276" s="31"/>
      <c r="F276" s="32"/>
      <c r="G276" s="31"/>
      <c r="H276" s="31"/>
      <c r="I276" s="34"/>
    </row>
    <row r="277" s="8" customFormat="1" ht="20.1" customHeight="1" spans="1:9">
      <c r="A277" s="30" t="s">
        <v>790</v>
      </c>
      <c r="B277" s="30" t="s">
        <v>791</v>
      </c>
      <c r="C277" s="26" t="s">
        <v>68</v>
      </c>
      <c r="D277" s="27">
        <v>261.72</v>
      </c>
      <c r="E277" s="33"/>
      <c r="F277" s="32">
        <f t="shared" si="10"/>
        <v>0</v>
      </c>
      <c r="G277" s="31"/>
      <c r="H277" s="31">
        <f t="shared" si="9"/>
        <v>148.89</v>
      </c>
      <c r="I277" s="34">
        <v>129.47</v>
      </c>
    </row>
    <row r="278" s="8" customFormat="1" ht="20.1" customHeight="1" spans="1:9">
      <c r="A278" s="30" t="s">
        <v>792</v>
      </c>
      <c r="B278" s="30" t="s">
        <v>793</v>
      </c>
      <c r="C278" s="26" t="s">
        <v>68</v>
      </c>
      <c r="D278" s="27">
        <v>1300.96</v>
      </c>
      <c r="E278" s="33"/>
      <c r="F278" s="32">
        <f t="shared" si="10"/>
        <v>0</v>
      </c>
      <c r="G278" s="31"/>
      <c r="H278" s="31">
        <f t="shared" si="9"/>
        <v>154.2</v>
      </c>
      <c r="I278" s="34">
        <v>134.09</v>
      </c>
    </row>
    <row r="279" s="8" customFormat="1" ht="20.1" customHeight="1" spans="1:9">
      <c r="A279" s="30" t="s">
        <v>794</v>
      </c>
      <c r="B279" s="30" t="s">
        <v>795</v>
      </c>
      <c r="C279" s="26" t="s">
        <v>68</v>
      </c>
      <c r="D279" s="27">
        <v>72.67</v>
      </c>
      <c r="E279" s="33"/>
      <c r="F279" s="32">
        <f t="shared" si="10"/>
        <v>0</v>
      </c>
      <c r="G279" s="31"/>
      <c r="H279" s="31">
        <f t="shared" si="9"/>
        <v>316.31</v>
      </c>
      <c r="I279" s="34">
        <v>275.05</v>
      </c>
    </row>
    <row r="280" s="8" customFormat="1" ht="20.1" customHeight="1" spans="1:9">
      <c r="A280" s="30" t="s">
        <v>796</v>
      </c>
      <c r="B280" s="30" t="s">
        <v>797</v>
      </c>
      <c r="C280" s="26"/>
      <c r="D280" s="27"/>
      <c r="E280" s="31"/>
      <c r="F280" s="32"/>
      <c r="G280" s="31"/>
      <c r="H280" s="31"/>
      <c r="I280" s="34"/>
    </row>
    <row r="281" s="8" customFormat="1" ht="20.1" customHeight="1" spans="1:9">
      <c r="A281" s="30" t="s">
        <v>798</v>
      </c>
      <c r="B281" s="30" t="s">
        <v>799</v>
      </c>
      <c r="C281" s="26" t="s">
        <v>68</v>
      </c>
      <c r="D281" s="27">
        <v>646.67</v>
      </c>
      <c r="E281" s="33"/>
      <c r="F281" s="32">
        <f t="shared" si="10"/>
        <v>0</v>
      </c>
      <c r="G281" s="31"/>
      <c r="H281" s="31">
        <f t="shared" si="9"/>
        <v>145.52</v>
      </c>
      <c r="I281" s="34">
        <v>126.54</v>
      </c>
    </row>
    <row r="282" s="8" customFormat="1" ht="20.1" customHeight="1" spans="1:9">
      <c r="A282" s="30" t="s">
        <v>800</v>
      </c>
      <c r="B282" s="30" t="s">
        <v>801</v>
      </c>
      <c r="C282" s="26"/>
      <c r="D282" s="27"/>
      <c r="E282" s="31"/>
      <c r="F282" s="32"/>
      <c r="G282" s="31"/>
      <c r="H282" s="31"/>
      <c r="I282" s="34"/>
    </row>
    <row r="283" s="8" customFormat="1" ht="20.1" customHeight="1" spans="1:9">
      <c r="A283" s="30" t="s">
        <v>802</v>
      </c>
      <c r="B283" s="30" t="s">
        <v>803</v>
      </c>
      <c r="C283" s="26" t="s">
        <v>68</v>
      </c>
      <c r="D283" s="27">
        <v>60.48</v>
      </c>
      <c r="E283" s="33"/>
      <c r="F283" s="32">
        <f t="shared" si="10"/>
        <v>0</v>
      </c>
      <c r="G283" s="31"/>
      <c r="H283" s="31">
        <f t="shared" si="9"/>
        <v>498.02</v>
      </c>
      <c r="I283" s="34">
        <v>433.06</v>
      </c>
    </row>
    <row r="284" s="8" customFormat="1" ht="20.1" customHeight="1" spans="1:9">
      <c r="A284" s="30" t="s">
        <v>804</v>
      </c>
      <c r="B284" s="30" t="s">
        <v>805</v>
      </c>
      <c r="C284" s="26"/>
      <c r="D284" s="27"/>
      <c r="E284" s="31"/>
      <c r="F284" s="32"/>
      <c r="G284" s="31"/>
      <c r="H284" s="31"/>
      <c r="I284" s="34"/>
    </row>
    <row r="285" s="8" customFormat="1" ht="20.1" customHeight="1" spans="1:9">
      <c r="A285" s="30" t="s">
        <v>806</v>
      </c>
      <c r="B285" s="30" t="s">
        <v>807</v>
      </c>
      <c r="C285" s="26"/>
      <c r="D285" s="27"/>
      <c r="E285" s="31"/>
      <c r="F285" s="32"/>
      <c r="G285" s="31"/>
      <c r="H285" s="31"/>
      <c r="I285" s="34"/>
    </row>
    <row r="286" s="8" customFormat="1" ht="20.1" customHeight="1" spans="1:9">
      <c r="A286" s="30" t="s">
        <v>808</v>
      </c>
      <c r="B286" s="30" t="s">
        <v>807</v>
      </c>
      <c r="C286" s="26" t="s">
        <v>68</v>
      </c>
      <c r="D286" s="27">
        <v>47.802</v>
      </c>
      <c r="E286" s="33"/>
      <c r="F286" s="32">
        <f t="shared" si="10"/>
        <v>0</v>
      </c>
      <c r="G286" s="31"/>
      <c r="H286" s="31">
        <f t="shared" si="9"/>
        <v>80.65</v>
      </c>
      <c r="I286" s="34">
        <v>70.13</v>
      </c>
    </row>
    <row r="287" s="8" customFormat="1" ht="20.1" customHeight="1" spans="1:9">
      <c r="A287" s="30" t="s">
        <v>809</v>
      </c>
      <c r="B287" s="30" t="s">
        <v>810</v>
      </c>
      <c r="C287" s="26"/>
      <c r="D287" s="27"/>
      <c r="E287" s="31"/>
      <c r="F287" s="32"/>
      <c r="G287" s="31"/>
      <c r="H287" s="31"/>
      <c r="I287" s="34"/>
    </row>
    <row r="288" s="8" customFormat="1" ht="20.1" customHeight="1" spans="1:9">
      <c r="A288" s="30" t="s">
        <v>811</v>
      </c>
      <c r="B288" s="30" t="s">
        <v>812</v>
      </c>
      <c r="C288" s="26" t="s">
        <v>68</v>
      </c>
      <c r="D288" s="27">
        <v>516.92</v>
      </c>
      <c r="E288" s="33"/>
      <c r="F288" s="32">
        <f t="shared" si="10"/>
        <v>0</v>
      </c>
      <c r="G288" s="31"/>
      <c r="H288" s="31">
        <f t="shared" si="9"/>
        <v>141.85</v>
      </c>
      <c r="I288" s="34">
        <v>123.35</v>
      </c>
    </row>
    <row r="289" s="8" customFormat="1" ht="20.1" customHeight="1" spans="1:9">
      <c r="A289" s="30" t="s">
        <v>813</v>
      </c>
      <c r="B289" s="30" t="s">
        <v>814</v>
      </c>
      <c r="C289" s="26" t="s">
        <v>68</v>
      </c>
      <c r="D289" s="27">
        <v>52.974</v>
      </c>
      <c r="E289" s="33"/>
      <c r="F289" s="32">
        <f t="shared" si="10"/>
        <v>0</v>
      </c>
      <c r="G289" s="31"/>
      <c r="H289" s="31">
        <f t="shared" si="9"/>
        <v>163.14</v>
      </c>
      <c r="I289" s="34">
        <v>141.86</v>
      </c>
    </row>
    <row r="290" s="8" customFormat="1" ht="20.1" customHeight="1" spans="1:9">
      <c r="A290" s="30" t="s">
        <v>815</v>
      </c>
      <c r="B290" s="30" t="s">
        <v>816</v>
      </c>
      <c r="C290" s="26" t="s">
        <v>68</v>
      </c>
      <c r="D290" s="27">
        <v>755.65</v>
      </c>
      <c r="E290" s="33"/>
      <c r="F290" s="32">
        <f t="shared" si="10"/>
        <v>0</v>
      </c>
      <c r="G290" s="31"/>
      <c r="H290" s="31">
        <f t="shared" si="9"/>
        <v>138.1</v>
      </c>
      <c r="I290" s="34">
        <v>120.09</v>
      </c>
    </row>
    <row r="291" s="8" customFormat="1" ht="20.1" customHeight="1" spans="1:9">
      <c r="A291" s="30" t="s">
        <v>817</v>
      </c>
      <c r="B291" s="30" t="s">
        <v>818</v>
      </c>
      <c r="C291" s="26" t="s">
        <v>68</v>
      </c>
      <c r="D291" s="27">
        <v>132.95</v>
      </c>
      <c r="E291" s="33"/>
      <c r="F291" s="32">
        <f t="shared" si="10"/>
        <v>0</v>
      </c>
      <c r="G291" s="31"/>
      <c r="H291" s="31">
        <f t="shared" si="9"/>
        <v>185.58</v>
      </c>
      <c r="I291" s="34">
        <v>161.37</v>
      </c>
    </row>
    <row r="292" s="8" customFormat="1" ht="20.1" customHeight="1" spans="1:9">
      <c r="A292" s="30" t="s">
        <v>819</v>
      </c>
      <c r="B292" s="30" t="s">
        <v>820</v>
      </c>
      <c r="C292" s="26" t="s">
        <v>68</v>
      </c>
      <c r="D292" s="27">
        <v>89.1</v>
      </c>
      <c r="E292" s="33"/>
      <c r="F292" s="32">
        <f t="shared" si="10"/>
        <v>0</v>
      </c>
      <c r="G292" s="31"/>
      <c r="H292" s="31">
        <f t="shared" si="9"/>
        <v>192.8</v>
      </c>
      <c r="I292" s="34">
        <v>167.65</v>
      </c>
    </row>
    <row r="293" s="8" customFormat="1" ht="20.1" customHeight="1" spans="1:9">
      <c r="A293" s="30" t="s">
        <v>821</v>
      </c>
      <c r="B293" s="30" t="s">
        <v>822</v>
      </c>
      <c r="C293" s="26"/>
      <c r="D293" s="27"/>
      <c r="E293" s="31"/>
      <c r="F293" s="32"/>
      <c r="G293" s="31"/>
      <c r="H293" s="31"/>
      <c r="I293" s="34"/>
    </row>
    <row r="294" s="8" customFormat="1" ht="20.1" customHeight="1" spans="1:9">
      <c r="A294" s="30" t="s">
        <v>823</v>
      </c>
      <c r="B294" s="30" t="s">
        <v>824</v>
      </c>
      <c r="C294" s="26" t="s">
        <v>68</v>
      </c>
      <c r="D294" s="27">
        <v>182.83</v>
      </c>
      <c r="E294" s="33"/>
      <c r="F294" s="32">
        <f t="shared" si="10"/>
        <v>0</v>
      </c>
      <c r="G294" s="31"/>
      <c r="H294" s="31">
        <f t="shared" ref="H293:H356" si="11">ROUND(ROUND(I294,2)*1.15,2)</f>
        <v>195.36</v>
      </c>
      <c r="I294" s="34">
        <v>169.88</v>
      </c>
    </row>
    <row r="295" s="8" customFormat="1" ht="20.1" customHeight="1" spans="1:9">
      <c r="A295" s="30" t="s">
        <v>825</v>
      </c>
      <c r="B295" s="30" t="s">
        <v>826</v>
      </c>
      <c r="C295" s="26"/>
      <c r="D295" s="27"/>
      <c r="E295" s="31"/>
      <c r="F295" s="32"/>
      <c r="G295" s="31"/>
      <c r="H295" s="31"/>
      <c r="I295" s="34"/>
    </row>
    <row r="296" s="8" customFormat="1" ht="20.1" customHeight="1" spans="1:9">
      <c r="A296" s="30" t="s">
        <v>827</v>
      </c>
      <c r="B296" s="30" t="s">
        <v>828</v>
      </c>
      <c r="C296" s="26" t="s">
        <v>68</v>
      </c>
      <c r="D296" s="27">
        <v>12.96</v>
      </c>
      <c r="E296" s="33"/>
      <c r="F296" s="32">
        <f t="shared" si="10"/>
        <v>0</v>
      </c>
      <c r="G296" s="31"/>
      <c r="H296" s="31">
        <f t="shared" si="11"/>
        <v>106.98</v>
      </c>
      <c r="I296" s="34">
        <v>93.03</v>
      </c>
    </row>
    <row r="297" s="8" customFormat="1" ht="20.1" customHeight="1" spans="1:9">
      <c r="A297" s="30" t="s">
        <v>829</v>
      </c>
      <c r="B297" s="30" t="s">
        <v>830</v>
      </c>
      <c r="C297" s="26"/>
      <c r="D297" s="27"/>
      <c r="E297" s="31"/>
      <c r="F297" s="32"/>
      <c r="G297" s="31"/>
      <c r="H297" s="31"/>
      <c r="I297" s="34"/>
    </row>
    <row r="298" s="8" customFormat="1" ht="20.1" customHeight="1" spans="1:9">
      <c r="A298" s="30" t="s">
        <v>831</v>
      </c>
      <c r="B298" s="30" t="s">
        <v>832</v>
      </c>
      <c r="C298" s="26"/>
      <c r="D298" s="27"/>
      <c r="E298" s="31"/>
      <c r="F298" s="32"/>
      <c r="G298" s="31"/>
      <c r="H298" s="31"/>
      <c r="I298" s="34"/>
    </row>
    <row r="299" s="8" customFormat="1" ht="20.1" customHeight="1" spans="1:9">
      <c r="A299" s="30" t="s">
        <v>833</v>
      </c>
      <c r="B299" s="30" t="s">
        <v>834</v>
      </c>
      <c r="C299" s="26" t="s">
        <v>68</v>
      </c>
      <c r="D299" s="27">
        <v>631.37</v>
      </c>
      <c r="E299" s="33"/>
      <c r="F299" s="32">
        <f t="shared" si="10"/>
        <v>0</v>
      </c>
      <c r="G299" s="31"/>
      <c r="H299" s="31">
        <f t="shared" si="11"/>
        <v>316.55</v>
      </c>
      <c r="I299" s="34">
        <v>275.26</v>
      </c>
    </row>
    <row r="300" s="8" customFormat="1" ht="20.1" customHeight="1" spans="1:9">
      <c r="A300" s="30" t="s">
        <v>835</v>
      </c>
      <c r="B300" s="30" t="s">
        <v>795</v>
      </c>
      <c r="C300" s="26" t="s">
        <v>68</v>
      </c>
      <c r="D300" s="27">
        <v>251.78</v>
      </c>
      <c r="E300" s="33"/>
      <c r="F300" s="32">
        <f t="shared" si="10"/>
        <v>0</v>
      </c>
      <c r="G300" s="31"/>
      <c r="H300" s="31">
        <f t="shared" si="11"/>
        <v>316.31</v>
      </c>
      <c r="I300" s="34">
        <v>275.05</v>
      </c>
    </row>
    <row r="301" s="8" customFormat="1" ht="20.1" customHeight="1" spans="1:9">
      <c r="A301" s="30" t="s">
        <v>836</v>
      </c>
      <c r="B301" s="30" t="s">
        <v>837</v>
      </c>
      <c r="C301" s="26"/>
      <c r="D301" s="27"/>
      <c r="E301" s="31"/>
      <c r="F301" s="32"/>
      <c r="G301" s="31"/>
      <c r="H301" s="31"/>
      <c r="I301" s="34"/>
    </row>
    <row r="302" s="8" customFormat="1" ht="20.1" customHeight="1" spans="1:9">
      <c r="A302" s="30" t="s">
        <v>838</v>
      </c>
      <c r="B302" s="30" t="s">
        <v>839</v>
      </c>
      <c r="C302" s="26"/>
      <c r="D302" s="27"/>
      <c r="E302" s="31"/>
      <c r="F302" s="32"/>
      <c r="G302" s="31"/>
      <c r="H302" s="31"/>
      <c r="I302" s="34"/>
    </row>
    <row r="303" s="8" customFormat="1" ht="20.1" customHeight="1" spans="1:9">
      <c r="A303" s="30" t="s">
        <v>840</v>
      </c>
      <c r="B303" s="30" t="s">
        <v>463</v>
      </c>
      <c r="C303" s="26" t="s">
        <v>68</v>
      </c>
      <c r="D303" s="27">
        <v>79.88</v>
      </c>
      <c r="E303" s="33"/>
      <c r="F303" s="32">
        <f t="shared" si="10"/>
        <v>0</v>
      </c>
      <c r="G303" s="31"/>
      <c r="H303" s="31">
        <f t="shared" si="11"/>
        <v>232.94</v>
      </c>
      <c r="I303" s="34">
        <v>202.56</v>
      </c>
    </row>
    <row r="304" s="8" customFormat="1" ht="20.1" customHeight="1" spans="1:9">
      <c r="A304" s="30" t="s">
        <v>841</v>
      </c>
      <c r="B304" s="30" t="s">
        <v>842</v>
      </c>
      <c r="C304" s="26"/>
      <c r="D304" s="27"/>
      <c r="E304" s="31"/>
      <c r="F304" s="32"/>
      <c r="G304" s="31"/>
      <c r="H304" s="31"/>
      <c r="I304" s="34"/>
    </row>
    <row r="305" s="8" customFormat="1" ht="20.1" customHeight="1" spans="1:9">
      <c r="A305" s="30" t="s">
        <v>843</v>
      </c>
      <c r="B305" s="30" t="s">
        <v>844</v>
      </c>
      <c r="C305" s="26" t="s">
        <v>68</v>
      </c>
      <c r="D305" s="27">
        <v>125.6</v>
      </c>
      <c r="E305" s="33"/>
      <c r="F305" s="32">
        <f t="shared" si="10"/>
        <v>0</v>
      </c>
      <c r="G305" s="31"/>
      <c r="H305" s="31">
        <f t="shared" si="11"/>
        <v>265.51</v>
      </c>
      <c r="I305" s="34">
        <v>230.88</v>
      </c>
    </row>
    <row r="306" s="8" customFormat="1" ht="20.1" customHeight="1" spans="1:9">
      <c r="A306" s="30" t="s">
        <v>845</v>
      </c>
      <c r="B306" s="30" t="s">
        <v>846</v>
      </c>
      <c r="C306" s="26"/>
      <c r="D306" s="27"/>
      <c r="E306" s="31"/>
      <c r="F306" s="32"/>
      <c r="G306" s="31"/>
      <c r="H306" s="31"/>
      <c r="I306" s="34"/>
    </row>
    <row r="307" s="8" customFormat="1" ht="20.1" customHeight="1" spans="1:9">
      <c r="A307" s="30" t="s">
        <v>847</v>
      </c>
      <c r="B307" s="30" t="s">
        <v>848</v>
      </c>
      <c r="C307" s="26"/>
      <c r="D307" s="27"/>
      <c r="E307" s="31"/>
      <c r="F307" s="32"/>
      <c r="G307" s="31"/>
      <c r="H307" s="31"/>
      <c r="I307" s="34"/>
    </row>
    <row r="308" s="8" customFormat="1" ht="20.1" customHeight="1" spans="1:9">
      <c r="A308" s="30" t="s">
        <v>849</v>
      </c>
      <c r="B308" s="30" t="s">
        <v>850</v>
      </c>
      <c r="C308" s="26" t="s">
        <v>68</v>
      </c>
      <c r="D308" s="27">
        <v>15035.67</v>
      </c>
      <c r="E308" s="33"/>
      <c r="F308" s="32">
        <f t="shared" si="10"/>
        <v>0</v>
      </c>
      <c r="G308" s="31"/>
      <c r="H308" s="31">
        <f t="shared" si="11"/>
        <v>23.54</v>
      </c>
      <c r="I308" s="34">
        <v>20.47</v>
      </c>
    </row>
    <row r="309" s="8" customFormat="1" ht="20.1" customHeight="1" spans="1:9">
      <c r="A309" s="30" t="s">
        <v>851</v>
      </c>
      <c r="B309" s="30" t="s">
        <v>852</v>
      </c>
      <c r="C309" s="26" t="s">
        <v>68</v>
      </c>
      <c r="D309" s="27">
        <v>3271.5</v>
      </c>
      <c r="E309" s="33"/>
      <c r="F309" s="32">
        <f t="shared" si="10"/>
        <v>0</v>
      </c>
      <c r="G309" s="31"/>
      <c r="H309" s="31">
        <f t="shared" si="11"/>
        <v>23.54</v>
      </c>
      <c r="I309" s="34">
        <v>20.47</v>
      </c>
    </row>
    <row r="310" s="8" customFormat="1" ht="20.1" customHeight="1" spans="1:9">
      <c r="A310" s="30" t="s">
        <v>853</v>
      </c>
      <c r="B310" s="30" t="s">
        <v>854</v>
      </c>
      <c r="C310" s="26" t="s">
        <v>68</v>
      </c>
      <c r="D310" s="27">
        <v>2946.25</v>
      </c>
      <c r="E310" s="33"/>
      <c r="F310" s="32">
        <f t="shared" si="10"/>
        <v>0</v>
      </c>
      <c r="G310" s="31"/>
      <c r="H310" s="31">
        <f t="shared" si="11"/>
        <v>17.02</v>
      </c>
      <c r="I310" s="34">
        <v>14.8</v>
      </c>
    </row>
    <row r="311" s="8" customFormat="1" ht="20.1" customHeight="1" spans="1:9">
      <c r="A311" s="30" t="s">
        <v>855</v>
      </c>
      <c r="B311" s="30" t="s">
        <v>856</v>
      </c>
      <c r="C311" s="26"/>
      <c r="D311" s="27"/>
      <c r="E311" s="31"/>
      <c r="F311" s="32"/>
      <c r="G311" s="31"/>
      <c r="H311" s="31"/>
      <c r="I311" s="34"/>
    </row>
    <row r="312" s="8" customFormat="1" ht="20.1" customHeight="1" spans="1:9">
      <c r="A312" s="30" t="s">
        <v>857</v>
      </c>
      <c r="B312" s="30" t="s">
        <v>858</v>
      </c>
      <c r="C312" s="26"/>
      <c r="D312" s="27"/>
      <c r="E312" s="31"/>
      <c r="F312" s="32"/>
      <c r="G312" s="31"/>
      <c r="H312" s="31"/>
      <c r="I312" s="34"/>
    </row>
    <row r="313" s="8" customFormat="1" ht="20.1" customHeight="1" spans="1:9">
      <c r="A313" s="30" t="s">
        <v>859</v>
      </c>
      <c r="B313" s="30" t="s">
        <v>860</v>
      </c>
      <c r="C313" s="26" t="s">
        <v>68</v>
      </c>
      <c r="D313" s="27">
        <v>100.93</v>
      </c>
      <c r="E313" s="33"/>
      <c r="F313" s="32">
        <f t="shared" si="10"/>
        <v>0</v>
      </c>
      <c r="G313" s="31"/>
      <c r="H313" s="31">
        <f t="shared" si="11"/>
        <v>48.45</v>
      </c>
      <c r="I313" s="34">
        <v>42.13</v>
      </c>
    </row>
    <row r="314" s="8" customFormat="1" ht="20.1" customHeight="1" spans="1:9">
      <c r="A314" s="30" t="s">
        <v>861</v>
      </c>
      <c r="B314" s="30" t="s">
        <v>862</v>
      </c>
      <c r="C314" s="26"/>
      <c r="D314" s="27"/>
      <c r="E314" s="31"/>
      <c r="F314" s="32"/>
      <c r="G314" s="31"/>
      <c r="H314" s="31"/>
      <c r="I314" s="34"/>
    </row>
    <row r="315" s="8" customFormat="1" ht="20.1" customHeight="1" spans="1:9">
      <c r="A315" s="30" t="s">
        <v>863</v>
      </c>
      <c r="B315" s="30" t="s">
        <v>864</v>
      </c>
      <c r="C315" s="26" t="s">
        <v>68</v>
      </c>
      <c r="D315" s="27">
        <v>9074.25</v>
      </c>
      <c r="E315" s="33"/>
      <c r="F315" s="32">
        <f t="shared" si="10"/>
        <v>0</v>
      </c>
      <c r="G315" s="31"/>
      <c r="H315" s="31">
        <f t="shared" si="11"/>
        <v>115.91</v>
      </c>
      <c r="I315" s="34">
        <v>100.79</v>
      </c>
    </row>
    <row r="316" s="8" customFormat="1" ht="20.1" customHeight="1" spans="1:9">
      <c r="A316" s="30" t="s">
        <v>865</v>
      </c>
      <c r="B316" s="30" t="s">
        <v>866</v>
      </c>
      <c r="C316" s="26" t="s">
        <v>68</v>
      </c>
      <c r="D316" s="27">
        <v>1529.21</v>
      </c>
      <c r="E316" s="33"/>
      <c r="F316" s="32">
        <f t="shared" si="10"/>
        <v>0</v>
      </c>
      <c r="G316" s="31"/>
      <c r="H316" s="31">
        <f t="shared" si="11"/>
        <v>157.8</v>
      </c>
      <c r="I316" s="34">
        <v>137.22</v>
      </c>
    </row>
    <row r="317" s="8" customFormat="1" ht="20.1" customHeight="1" spans="1:9">
      <c r="A317" s="30" t="s">
        <v>867</v>
      </c>
      <c r="B317" s="30" t="s">
        <v>868</v>
      </c>
      <c r="C317" s="26" t="s">
        <v>68</v>
      </c>
      <c r="D317" s="27">
        <v>5502.13</v>
      </c>
      <c r="E317" s="33"/>
      <c r="F317" s="32">
        <f t="shared" si="10"/>
        <v>0</v>
      </c>
      <c r="G317" s="31"/>
      <c r="H317" s="31">
        <f t="shared" si="11"/>
        <v>127.67</v>
      </c>
      <c r="I317" s="34">
        <v>111.02</v>
      </c>
    </row>
    <row r="318" s="8" customFormat="1" ht="20.1" customHeight="1" spans="1:9">
      <c r="A318" s="30" t="s">
        <v>869</v>
      </c>
      <c r="B318" s="30" t="s">
        <v>870</v>
      </c>
      <c r="C318" s="26" t="s">
        <v>68</v>
      </c>
      <c r="D318" s="27">
        <v>662.64</v>
      </c>
      <c r="E318" s="33"/>
      <c r="F318" s="32">
        <f t="shared" si="10"/>
        <v>0</v>
      </c>
      <c r="G318" s="31"/>
      <c r="H318" s="31">
        <f t="shared" si="11"/>
        <v>139.68</v>
      </c>
      <c r="I318" s="34">
        <v>121.46</v>
      </c>
    </row>
    <row r="319" s="8" customFormat="1" ht="20.1" customHeight="1" spans="1:9">
      <c r="A319" s="30" t="s">
        <v>871</v>
      </c>
      <c r="B319" s="30" t="s">
        <v>872</v>
      </c>
      <c r="C319" s="26"/>
      <c r="D319" s="27"/>
      <c r="E319" s="31"/>
      <c r="F319" s="32"/>
      <c r="G319" s="31"/>
      <c r="H319" s="31"/>
      <c r="I319" s="34"/>
    </row>
    <row r="320" s="8" customFormat="1" ht="20.1" customHeight="1" spans="1:9">
      <c r="A320" s="30" t="s">
        <v>873</v>
      </c>
      <c r="B320" s="30" t="s">
        <v>874</v>
      </c>
      <c r="C320" s="26" t="s">
        <v>68</v>
      </c>
      <c r="D320" s="27">
        <v>2331.86</v>
      </c>
      <c r="E320" s="33"/>
      <c r="F320" s="32">
        <f t="shared" si="10"/>
        <v>0</v>
      </c>
      <c r="G320" s="31"/>
      <c r="H320" s="31">
        <f t="shared" si="11"/>
        <v>306.5</v>
      </c>
      <c r="I320" s="34">
        <v>266.52</v>
      </c>
    </row>
    <row r="321" s="8" customFormat="1" ht="20.1" customHeight="1" spans="1:9">
      <c r="A321" s="30" t="s">
        <v>875</v>
      </c>
      <c r="B321" s="30" t="s">
        <v>613</v>
      </c>
      <c r="C321" s="26" t="s">
        <v>68</v>
      </c>
      <c r="D321" s="27">
        <v>1180.54</v>
      </c>
      <c r="E321" s="33"/>
      <c r="F321" s="32">
        <f t="shared" si="10"/>
        <v>0</v>
      </c>
      <c r="G321" s="31"/>
      <c r="H321" s="31">
        <f t="shared" si="11"/>
        <v>587.77</v>
      </c>
      <c r="I321" s="34">
        <v>511.1</v>
      </c>
    </row>
    <row r="322" s="8" customFormat="1" ht="20.1" customHeight="1" spans="1:9">
      <c r="A322" s="30" t="s">
        <v>876</v>
      </c>
      <c r="B322" s="30" t="s">
        <v>877</v>
      </c>
      <c r="C322" s="26"/>
      <c r="D322" s="27"/>
      <c r="E322" s="31"/>
      <c r="F322" s="32"/>
      <c r="G322" s="31"/>
      <c r="H322" s="31"/>
      <c r="I322" s="34"/>
    </row>
    <row r="323" s="8" customFormat="1" ht="20.1" customHeight="1" spans="1:9">
      <c r="A323" s="30" t="s">
        <v>878</v>
      </c>
      <c r="B323" s="30" t="s">
        <v>858</v>
      </c>
      <c r="C323" s="26"/>
      <c r="D323" s="27"/>
      <c r="E323" s="31"/>
      <c r="F323" s="32"/>
      <c r="G323" s="31"/>
      <c r="H323" s="31"/>
      <c r="I323" s="34"/>
    </row>
    <row r="324" s="8" customFormat="1" ht="20.1" customHeight="1" spans="1:9">
      <c r="A324" s="30" t="s">
        <v>879</v>
      </c>
      <c r="B324" s="30" t="s">
        <v>880</v>
      </c>
      <c r="C324" s="26" t="s">
        <v>68</v>
      </c>
      <c r="D324" s="27">
        <v>10213.46</v>
      </c>
      <c r="E324" s="33"/>
      <c r="F324" s="32">
        <f t="shared" si="10"/>
        <v>0</v>
      </c>
      <c r="G324" s="31"/>
      <c r="H324" s="31">
        <f t="shared" si="11"/>
        <v>27.12</v>
      </c>
      <c r="I324" s="34">
        <v>23.58</v>
      </c>
    </row>
    <row r="325" s="8" customFormat="1" ht="20.1" customHeight="1" spans="1:9">
      <c r="A325" s="30" t="s">
        <v>881</v>
      </c>
      <c r="B325" s="30" t="s">
        <v>882</v>
      </c>
      <c r="C325" s="26" t="s">
        <v>68</v>
      </c>
      <c r="D325" s="27">
        <v>677.84</v>
      </c>
      <c r="E325" s="33"/>
      <c r="F325" s="32">
        <f t="shared" si="10"/>
        <v>0</v>
      </c>
      <c r="G325" s="31"/>
      <c r="H325" s="31">
        <f t="shared" si="11"/>
        <v>27.12</v>
      </c>
      <c r="I325" s="34">
        <v>23.58</v>
      </c>
    </row>
    <row r="326" s="8" customFormat="1" ht="20.1" customHeight="1" spans="1:9">
      <c r="A326" s="30" t="s">
        <v>883</v>
      </c>
      <c r="B326" s="30" t="s">
        <v>884</v>
      </c>
      <c r="C326" s="26" t="s">
        <v>68</v>
      </c>
      <c r="D326" s="27">
        <v>2862.26</v>
      </c>
      <c r="E326" s="33"/>
      <c r="F326" s="32">
        <f t="shared" si="10"/>
        <v>0</v>
      </c>
      <c r="G326" s="31"/>
      <c r="H326" s="31">
        <f t="shared" si="11"/>
        <v>27.16</v>
      </c>
      <c r="I326" s="34">
        <v>23.62</v>
      </c>
    </row>
    <row r="327" s="8" customFormat="1" ht="20.1" customHeight="1" spans="1:9">
      <c r="A327" s="30" t="s">
        <v>885</v>
      </c>
      <c r="B327" s="30" t="s">
        <v>886</v>
      </c>
      <c r="C327" s="26" t="s">
        <v>68</v>
      </c>
      <c r="D327" s="27">
        <v>274.94</v>
      </c>
      <c r="E327" s="33"/>
      <c r="F327" s="32">
        <f t="shared" ref="F327:F390" si="12">IF(OR(E327&lt;G327,E327&gt;H327),"不符合单价范围",(ROUND(ROUND(E327,2)*D327,0)))</f>
        <v>0</v>
      </c>
      <c r="G327" s="31"/>
      <c r="H327" s="31">
        <f t="shared" si="11"/>
        <v>27.12</v>
      </c>
      <c r="I327" s="34">
        <v>23.58</v>
      </c>
    </row>
    <row r="328" s="8" customFormat="1" ht="20.1" customHeight="1" spans="1:9">
      <c r="A328" s="30" t="s">
        <v>887</v>
      </c>
      <c r="B328" s="30" t="s">
        <v>888</v>
      </c>
      <c r="C328" s="26" t="s">
        <v>68</v>
      </c>
      <c r="D328" s="27">
        <v>1030.78</v>
      </c>
      <c r="E328" s="33"/>
      <c r="F328" s="32">
        <f t="shared" si="12"/>
        <v>0</v>
      </c>
      <c r="G328" s="31"/>
      <c r="H328" s="31">
        <f t="shared" si="11"/>
        <v>37.9</v>
      </c>
      <c r="I328" s="34">
        <v>32.96</v>
      </c>
    </row>
    <row r="329" s="8" customFormat="1" ht="20.1" customHeight="1" spans="1:9">
      <c r="A329" s="30" t="s">
        <v>889</v>
      </c>
      <c r="B329" s="30" t="s">
        <v>862</v>
      </c>
      <c r="C329" s="26"/>
      <c r="D329" s="27"/>
      <c r="E329" s="31"/>
      <c r="F329" s="32"/>
      <c r="G329" s="31"/>
      <c r="H329" s="31"/>
      <c r="I329" s="34"/>
    </row>
    <row r="330" s="8" customFormat="1" ht="20.1" customHeight="1" spans="1:9">
      <c r="A330" s="30" t="s">
        <v>890</v>
      </c>
      <c r="B330" s="30" t="s">
        <v>891</v>
      </c>
      <c r="C330" s="26" t="s">
        <v>68</v>
      </c>
      <c r="D330" s="27">
        <v>26463.51</v>
      </c>
      <c r="E330" s="33"/>
      <c r="F330" s="32">
        <f t="shared" si="12"/>
        <v>0</v>
      </c>
      <c r="G330" s="31"/>
      <c r="H330" s="31">
        <f t="shared" si="11"/>
        <v>60.09</v>
      </c>
      <c r="I330" s="34">
        <v>52.25</v>
      </c>
    </row>
    <row r="331" s="8" customFormat="1" ht="20.1" customHeight="1" spans="1:9">
      <c r="A331" s="30" t="s">
        <v>892</v>
      </c>
      <c r="B331" s="30" t="s">
        <v>893</v>
      </c>
      <c r="C331" s="26" t="s">
        <v>68</v>
      </c>
      <c r="D331" s="27">
        <v>8976.6</v>
      </c>
      <c r="E331" s="33"/>
      <c r="F331" s="32">
        <f t="shared" si="12"/>
        <v>0</v>
      </c>
      <c r="G331" s="31"/>
      <c r="H331" s="31">
        <f t="shared" si="11"/>
        <v>23.52</v>
      </c>
      <c r="I331" s="34">
        <v>20.45</v>
      </c>
    </row>
    <row r="332" s="8" customFormat="1" ht="20.1" customHeight="1" spans="1:9">
      <c r="A332" s="30" t="s">
        <v>894</v>
      </c>
      <c r="B332" s="30" t="s">
        <v>895</v>
      </c>
      <c r="C332" s="26" t="s">
        <v>68</v>
      </c>
      <c r="D332" s="27">
        <v>125.18</v>
      </c>
      <c r="E332" s="33"/>
      <c r="F332" s="32">
        <f t="shared" si="12"/>
        <v>0</v>
      </c>
      <c r="G332" s="31"/>
      <c r="H332" s="31">
        <f t="shared" si="11"/>
        <v>23.52</v>
      </c>
      <c r="I332" s="34">
        <v>20.45</v>
      </c>
    </row>
    <row r="333" s="8" customFormat="1" ht="20.1" customHeight="1" spans="1:9">
      <c r="A333" s="30" t="s">
        <v>896</v>
      </c>
      <c r="B333" s="30" t="s">
        <v>897</v>
      </c>
      <c r="C333" s="26" t="s">
        <v>68</v>
      </c>
      <c r="D333" s="27">
        <v>1236.86</v>
      </c>
      <c r="E333" s="33"/>
      <c r="F333" s="32">
        <f t="shared" si="12"/>
        <v>0</v>
      </c>
      <c r="G333" s="31"/>
      <c r="H333" s="31">
        <f t="shared" si="11"/>
        <v>77.15</v>
      </c>
      <c r="I333" s="34">
        <v>67.09</v>
      </c>
    </row>
    <row r="334" s="8" customFormat="1" ht="20.1" customHeight="1" spans="1:9">
      <c r="A334" s="30" t="s">
        <v>898</v>
      </c>
      <c r="B334" s="30" t="s">
        <v>899</v>
      </c>
      <c r="C334" s="26"/>
      <c r="D334" s="27"/>
      <c r="E334" s="31"/>
      <c r="F334" s="32"/>
      <c r="G334" s="31"/>
      <c r="H334" s="31"/>
      <c r="I334" s="34"/>
    </row>
    <row r="335" s="8" customFormat="1" ht="20.1" customHeight="1" spans="1:9">
      <c r="A335" s="30" t="s">
        <v>900</v>
      </c>
      <c r="B335" s="30" t="s">
        <v>901</v>
      </c>
      <c r="C335" s="26" t="s">
        <v>68</v>
      </c>
      <c r="D335" s="27">
        <v>2173.47</v>
      </c>
      <c r="E335" s="33"/>
      <c r="F335" s="32">
        <f t="shared" si="12"/>
        <v>0</v>
      </c>
      <c r="G335" s="31"/>
      <c r="H335" s="31">
        <f t="shared" si="11"/>
        <v>162.22</v>
      </c>
      <c r="I335" s="34">
        <v>141.06</v>
      </c>
    </row>
    <row r="336" s="8" customFormat="1" ht="20.1" customHeight="1" spans="1:9">
      <c r="A336" s="30" t="s">
        <v>902</v>
      </c>
      <c r="B336" s="30" t="s">
        <v>903</v>
      </c>
      <c r="C336" s="26" t="s">
        <v>68</v>
      </c>
      <c r="D336" s="27">
        <v>618.18</v>
      </c>
      <c r="E336" s="33"/>
      <c r="F336" s="32">
        <f t="shared" si="12"/>
        <v>0</v>
      </c>
      <c r="G336" s="31"/>
      <c r="H336" s="31">
        <f t="shared" si="11"/>
        <v>167.46</v>
      </c>
      <c r="I336" s="34">
        <v>145.62</v>
      </c>
    </row>
    <row r="337" s="8" customFormat="1" ht="20.1" customHeight="1" spans="1:9">
      <c r="A337" s="30" t="s">
        <v>904</v>
      </c>
      <c r="B337" s="30" t="s">
        <v>905</v>
      </c>
      <c r="C337" s="26" t="s">
        <v>68</v>
      </c>
      <c r="D337" s="27">
        <v>1508.74</v>
      </c>
      <c r="E337" s="33"/>
      <c r="F337" s="32">
        <f t="shared" si="12"/>
        <v>0</v>
      </c>
      <c r="G337" s="31"/>
      <c r="H337" s="31">
        <f t="shared" si="11"/>
        <v>157.99</v>
      </c>
      <c r="I337" s="34">
        <v>137.38</v>
      </c>
    </row>
    <row r="338" s="8" customFormat="1" ht="20.1" customHeight="1" spans="1:9">
      <c r="A338" s="30" t="s">
        <v>906</v>
      </c>
      <c r="B338" s="30" t="s">
        <v>907</v>
      </c>
      <c r="C338" s="26" t="s">
        <v>68</v>
      </c>
      <c r="D338" s="27">
        <v>1253.46</v>
      </c>
      <c r="E338" s="33"/>
      <c r="F338" s="32">
        <f t="shared" si="12"/>
        <v>0</v>
      </c>
      <c r="G338" s="31"/>
      <c r="H338" s="31">
        <f t="shared" si="11"/>
        <v>170.12</v>
      </c>
      <c r="I338" s="34">
        <v>147.93</v>
      </c>
    </row>
    <row r="339" s="8" customFormat="1" ht="20.1" customHeight="1" spans="1:9">
      <c r="A339" s="30" t="s">
        <v>908</v>
      </c>
      <c r="B339" s="30" t="s">
        <v>872</v>
      </c>
      <c r="C339" s="26"/>
      <c r="D339" s="27"/>
      <c r="E339" s="31"/>
      <c r="F339" s="32"/>
      <c r="G339" s="31"/>
      <c r="H339" s="31"/>
      <c r="I339" s="34"/>
    </row>
    <row r="340" s="8" customFormat="1" ht="20.1" customHeight="1" spans="1:9">
      <c r="A340" s="30" t="s">
        <v>909</v>
      </c>
      <c r="B340" s="30" t="s">
        <v>910</v>
      </c>
      <c r="C340" s="26" t="s">
        <v>68</v>
      </c>
      <c r="D340" s="27">
        <v>667.2</v>
      </c>
      <c r="E340" s="33"/>
      <c r="F340" s="32">
        <f t="shared" si="12"/>
        <v>0</v>
      </c>
      <c r="G340" s="31"/>
      <c r="H340" s="31">
        <f t="shared" si="11"/>
        <v>137.89</v>
      </c>
      <c r="I340" s="34">
        <v>119.9</v>
      </c>
    </row>
    <row r="341" s="8" customFormat="1" ht="20.1" customHeight="1" spans="1:9">
      <c r="A341" s="30" t="s">
        <v>911</v>
      </c>
      <c r="B341" s="30" t="s">
        <v>912</v>
      </c>
      <c r="C341" s="26" t="s">
        <v>68</v>
      </c>
      <c r="D341" s="27">
        <v>382.72</v>
      </c>
      <c r="E341" s="33"/>
      <c r="F341" s="32">
        <f t="shared" si="12"/>
        <v>0</v>
      </c>
      <c r="G341" s="31"/>
      <c r="H341" s="31">
        <f t="shared" si="11"/>
        <v>525.15</v>
      </c>
      <c r="I341" s="34">
        <v>456.65</v>
      </c>
    </row>
    <row r="342" s="8" customFormat="1" ht="20.1" customHeight="1" spans="1:9">
      <c r="A342" s="30" t="s">
        <v>913</v>
      </c>
      <c r="B342" s="30" t="s">
        <v>914</v>
      </c>
      <c r="C342" s="26" t="s">
        <v>68</v>
      </c>
      <c r="D342" s="27">
        <v>342.86</v>
      </c>
      <c r="E342" s="33"/>
      <c r="F342" s="32">
        <f t="shared" si="12"/>
        <v>0</v>
      </c>
      <c r="G342" s="31"/>
      <c r="H342" s="31">
        <f t="shared" si="11"/>
        <v>310.57</v>
      </c>
      <c r="I342" s="34">
        <v>270.06</v>
      </c>
    </row>
    <row r="343" s="8" customFormat="1" ht="20.1" customHeight="1" spans="1:9">
      <c r="A343" s="30" t="s">
        <v>915</v>
      </c>
      <c r="B343" s="30" t="s">
        <v>916</v>
      </c>
      <c r="C343" s="26"/>
      <c r="D343" s="27"/>
      <c r="E343" s="31"/>
      <c r="F343" s="32"/>
      <c r="G343" s="31"/>
      <c r="H343" s="31"/>
      <c r="I343" s="34"/>
    </row>
    <row r="344" s="8" customFormat="1" ht="20.1" customHeight="1" spans="1:9">
      <c r="A344" s="30" t="s">
        <v>917</v>
      </c>
      <c r="B344" s="30" t="s">
        <v>918</v>
      </c>
      <c r="C344" s="26"/>
      <c r="D344" s="27"/>
      <c r="E344" s="31"/>
      <c r="F344" s="32"/>
      <c r="G344" s="31"/>
      <c r="H344" s="31"/>
      <c r="I344" s="34"/>
    </row>
    <row r="345" s="8" customFormat="1" ht="20.1" customHeight="1" spans="1:9">
      <c r="A345" s="30" t="s">
        <v>919</v>
      </c>
      <c r="B345" s="30" t="s">
        <v>920</v>
      </c>
      <c r="C345" s="26" t="s">
        <v>68</v>
      </c>
      <c r="D345" s="27">
        <v>308.22</v>
      </c>
      <c r="E345" s="33"/>
      <c r="F345" s="32">
        <f t="shared" si="12"/>
        <v>0</v>
      </c>
      <c r="G345" s="31"/>
      <c r="H345" s="31">
        <f t="shared" si="11"/>
        <v>775.36</v>
      </c>
      <c r="I345" s="34">
        <v>674.23</v>
      </c>
    </row>
    <row r="346" s="8" customFormat="1" ht="20.1" customHeight="1" spans="1:9">
      <c r="A346" s="30" t="s">
        <v>921</v>
      </c>
      <c r="B346" s="30" t="s">
        <v>922</v>
      </c>
      <c r="C346" s="26"/>
      <c r="D346" s="27"/>
      <c r="E346" s="31"/>
      <c r="F346" s="32"/>
      <c r="G346" s="31"/>
      <c r="H346" s="31"/>
      <c r="I346" s="34"/>
    </row>
    <row r="347" s="8" customFormat="1" ht="20.1" customHeight="1" spans="1:9">
      <c r="A347" s="30" t="s">
        <v>923</v>
      </c>
      <c r="B347" s="30" t="s">
        <v>924</v>
      </c>
      <c r="C347" s="26" t="s">
        <v>68</v>
      </c>
      <c r="D347" s="27">
        <v>1388.69</v>
      </c>
      <c r="E347" s="33"/>
      <c r="F347" s="32">
        <f t="shared" si="12"/>
        <v>0</v>
      </c>
      <c r="G347" s="31"/>
      <c r="H347" s="31">
        <f t="shared" si="11"/>
        <v>277.61</v>
      </c>
      <c r="I347" s="34">
        <v>241.4</v>
      </c>
    </row>
    <row r="348" s="8" customFormat="1" ht="20.1" customHeight="1" spans="1:9">
      <c r="A348" s="30" t="s">
        <v>925</v>
      </c>
      <c r="B348" s="30" t="s">
        <v>926</v>
      </c>
      <c r="C348" s="26" t="s">
        <v>68</v>
      </c>
      <c r="D348" s="27">
        <v>31.68</v>
      </c>
      <c r="E348" s="33"/>
      <c r="F348" s="32">
        <f t="shared" si="12"/>
        <v>0</v>
      </c>
      <c r="G348" s="31"/>
      <c r="H348" s="31">
        <f t="shared" si="11"/>
        <v>277.6</v>
      </c>
      <c r="I348" s="34">
        <v>241.39</v>
      </c>
    </row>
    <row r="349" s="8" customFormat="1" ht="20.1" customHeight="1" spans="1:9">
      <c r="A349" s="30" t="s">
        <v>927</v>
      </c>
      <c r="B349" s="30" t="s">
        <v>928</v>
      </c>
      <c r="C349" s="26" t="s">
        <v>68</v>
      </c>
      <c r="D349" s="27">
        <v>1777.42</v>
      </c>
      <c r="E349" s="33"/>
      <c r="F349" s="32">
        <f t="shared" si="12"/>
        <v>0</v>
      </c>
      <c r="G349" s="31"/>
      <c r="H349" s="31">
        <f t="shared" si="11"/>
        <v>196.37</v>
      </c>
      <c r="I349" s="34">
        <v>170.76</v>
      </c>
    </row>
    <row r="350" s="8" customFormat="1" ht="20.1" customHeight="1" spans="1:9">
      <c r="A350" s="30" t="s">
        <v>929</v>
      </c>
      <c r="B350" s="30" t="s">
        <v>930</v>
      </c>
      <c r="C350" s="26" t="s">
        <v>68</v>
      </c>
      <c r="D350" s="27">
        <v>179.08</v>
      </c>
      <c r="E350" s="33"/>
      <c r="F350" s="32">
        <f t="shared" si="12"/>
        <v>0</v>
      </c>
      <c r="G350" s="31"/>
      <c r="H350" s="31">
        <f t="shared" si="11"/>
        <v>127.64</v>
      </c>
      <c r="I350" s="34">
        <v>110.99</v>
      </c>
    </row>
    <row r="351" s="8" customFormat="1" ht="20.1" customHeight="1" spans="1:9">
      <c r="A351" s="30" t="s">
        <v>931</v>
      </c>
      <c r="B351" s="30" t="s">
        <v>932</v>
      </c>
      <c r="C351" s="26" t="s">
        <v>68</v>
      </c>
      <c r="D351" s="27">
        <v>103.72</v>
      </c>
      <c r="E351" s="33"/>
      <c r="F351" s="32">
        <f t="shared" si="12"/>
        <v>0</v>
      </c>
      <c r="G351" s="31"/>
      <c r="H351" s="31">
        <f t="shared" si="11"/>
        <v>112.98</v>
      </c>
      <c r="I351" s="34">
        <v>98.24</v>
      </c>
    </row>
    <row r="352" s="8" customFormat="1" ht="20.1" customHeight="1" spans="1:9">
      <c r="A352" s="30" t="s">
        <v>933</v>
      </c>
      <c r="B352" s="30" t="s">
        <v>934</v>
      </c>
      <c r="C352" s="26"/>
      <c r="D352" s="27"/>
      <c r="E352" s="31"/>
      <c r="F352" s="32"/>
      <c r="G352" s="31"/>
      <c r="H352" s="31"/>
      <c r="I352" s="34"/>
    </row>
    <row r="353" s="8" customFormat="1" ht="20.1" customHeight="1" spans="1:9">
      <c r="A353" s="30" t="s">
        <v>935</v>
      </c>
      <c r="B353" s="30" t="s">
        <v>936</v>
      </c>
      <c r="C353" s="26"/>
      <c r="D353" s="27"/>
      <c r="E353" s="31"/>
      <c r="F353" s="32"/>
      <c r="G353" s="31"/>
      <c r="H353" s="31"/>
      <c r="I353" s="34"/>
    </row>
    <row r="354" s="8" customFormat="1" ht="20.1" customHeight="1" spans="1:9">
      <c r="A354" s="30" t="s">
        <v>937</v>
      </c>
      <c r="B354" s="30" t="s">
        <v>938</v>
      </c>
      <c r="C354" s="26" t="s">
        <v>68</v>
      </c>
      <c r="D354" s="27">
        <v>92.06</v>
      </c>
      <c r="E354" s="33"/>
      <c r="F354" s="32">
        <f t="shared" si="12"/>
        <v>0</v>
      </c>
      <c r="G354" s="31"/>
      <c r="H354" s="31">
        <f t="shared" si="11"/>
        <v>38.66</v>
      </c>
      <c r="I354" s="34">
        <v>33.62</v>
      </c>
    </row>
    <row r="355" s="8" customFormat="1" ht="20.1" customHeight="1" spans="1:9">
      <c r="A355" s="30" t="s">
        <v>939</v>
      </c>
      <c r="B355" s="30" t="s">
        <v>940</v>
      </c>
      <c r="C355" s="26" t="s">
        <v>68</v>
      </c>
      <c r="D355" s="27">
        <v>15.52</v>
      </c>
      <c r="E355" s="33"/>
      <c r="F355" s="32">
        <f t="shared" si="12"/>
        <v>0</v>
      </c>
      <c r="G355" s="31"/>
      <c r="H355" s="31">
        <f t="shared" si="11"/>
        <v>39.8</v>
      </c>
      <c r="I355" s="34">
        <v>34.61</v>
      </c>
    </row>
    <row r="356" s="8" customFormat="1" ht="20.1" customHeight="1" spans="1:9">
      <c r="A356" s="30" t="s">
        <v>941</v>
      </c>
      <c r="B356" s="30" t="s">
        <v>942</v>
      </c>
      <c r="C356" s="26"/>
      <c r="D356" s="27"/>
      <c r="E356" s="31"/>
      <c r="F356" s="32"/>
      <c r="G356" s="31"/>
      <c r="H356" s="31"/>
      <c r="I356" s="34"/>
    </row>
    <row r="357" s="8" customFormat="1" ht="20.1" customHeight="1" spans="1:9">
      <c r="A357" s="30" t="s">
        <v>943</v>
      </c>
      <c r="B357" s="30" t="s">
        <v>944</v>
      </c>
      <c r="C357" s="26" t="s">
        <v>68</v>
      </c>
      <c r="D357" s="27">
        <v>2786.88</v>
      </c>
      <c r="E357" s="33"/>
      <c r="F357" s="32">
        <f t="shared" si="12"/>
        <v>0</v>
      </c>
      <c r="G357" s="31"/>
      <c r="H357" s="31">
        <f t="shared" ref="H357:H420" si="13">ROUND(ROUND(I357,2)*1.15,2)</f>
        <v>73.58</v>
      </c>
      <c r="I357" s="34">
        <v>63.98</v>
      </c>
    </row>
    <row r="358" s="8" customFormat="1" ht="20.1" customHeight="1" spans="1:9">
      <c r="A358" s="30" t="s">
        <v>945</v>
      </c>
      <c r="B358" s="30" t="s">
        <v>946</v>
      </c>
      <c r="C358" s="26" t="s">
        <v>68</v>
      </c>
      <c r="D358" s="27">
        <v>144.81</v>
      </c>
      <c r="E358" s="33"/>
      <c r="F358" s="32">
        <f t="shared" si="12"/>
        <v>0</v>
      </c>
      <c r="G358" s="31"/>
      <c r="H358" s="31">
        <f t="shared" si="13"/>
        <v>37.44</v>
      </c>
      <c r="I358" s="34">
        <v>32.56</v>
      </c>
    </row>
    <row r="359" s="8" customFormat="1" ht="20.1" customHeight="1" spans="1:9">
      <c r="A359" s="30" t="s">
        <v>947</v>
      </c>
      <c r="B359" s="30" t="s">
        <v>948</v>
      </c>
      <c r="C359" s="26" t="s">
        <v>68</v>
      </c>
      <c r="D359" s="27">
        <v>3185.74</v>
      </c>
      <c r="E359" s="33"/>
      <c r="F359" s="32">
        <f t="shared" si="12"/>
        <v>0</v>
      </c>
      <c r="G359" s="31"/>
      <c r="H359" s="31">
        <f t="shared" si="13"/>
        <v>72.96</v>
      </c>
      <c r="I359" s="34">
        <v>63.44</v>
      </c>
    </row>
    <row r="360" s="8" customFormat="1" ht="20.1" customHeight="1" spans="1:9">
      <c r="A360" s="30" t="s">
        <v>949</v>
      </c>
      <c r="B360" s="30" t="s">
        <v>950</v>
      </c>
      <c r="C360" s="26" t="s">
        <v>68</v>
      </c>
      <c r="D360" s="27">
        <v>236.32</v>
      </c>
      <c r="E360" s="33"/>
      <c r="F360" s="32">
        <f t="shared" si="12"/>
        <v>0</v>
      </c>
      <c r="G360" s="31"/>
      <c r="H360" s="31">
        <f t="shared" si="13"/>
        <v>74.26</v>
      </c>
      <c r="I360" s="34">
        <v>64.57</v>
      </c>
    </row>
    <row r="361" s="8" customFormat="1" ht="20.1" customHeight="1" spans="1:9">
      <c r="A361" s="30" t="s">
        <v>951</v>
      </c>
      <c r="B361" s="30" t="s">
        <v>952</v>
      </c>
      <c r="C361" s="26" t="s">
        <v>68</v>
      </c>
      <c r="D361" s="27">
        <v>2092.76</v>
      </c>
      <c r="E361" s="33"/>
      <c r="F361" s="32">
        <f t="shared" si="12"/>
        <v>0</v>
      </c>
      <c r="G361" s="31"/>
      <c r="H361" s="31">
        <f t="shared" si="13"/>
        <v>55.67</v>
      </c>
      <c r="I361" s="34">
        <v>48.41</v>
      </c>
    </row>
    <row r="362" s="8" customFormat="1" ht="20.1" customHeight="1" spans="1:9">
      <c r="A362" s="30" t="s">
        <v>953</v>
      </c>
      <c r="B362" s="30" t="s">
        <v>954</v>
      </c>
      <c r="C362" s="26" t="s">
        <v>68</v>
      </c>
      <c r="D362" s="27">
        <v>1243.69</v>
      </c>
      <c r="E362" s="33"/>
      <c r="F362" s="32">
        <f t="shared" si="12"/>
        <v>0</v>
      </c>
      <c r="G362" s="31"/>
      <c r="H362" s="31">
        <f t="shared" si="13"/>
        <v>63.69</v>
      </c>
      <c r="I362" s="34">
        <v>55.38</v>
      </c>
    </row>
    <row r="363" s="8" customFormat="1" ht="20.1" customHeight="1" spans="1:9">
      <c r="A363" s="30" t="s">
        <v>955</v>
      </c>
      <c r="B363" s="30" t="s">
        <v>956</v>
      </c>
      <c r="C363" s="26"/>
      <c r="D363" s="27"/>
      <c r="E363" s="31"/>
      <c r="F363" s="32"/>
      <c r="G363" s="31"/>
      <c r="H363" s="31"/>
      <c r="I363" s="34"/>
    </row>
    <row r="364" s="8" customFormat="1" ht="20.1" customHeight="1" spans="1:9">
      <c r="A364" s="30" t="s">
        <v>957</v>
      </c>
      <c r="B364" s="30" t="s">
        <v>958</v>
      </c>
      <c r="C364" s="26"/>
      <c r="D364" s="27"/>
      <c r="E364" s="31"/>
      <c r="F364" s="32"/>
      <c r="G364" s="31"/>
      <c r="H364" s="31"/>
      <c r="I364" s="34"/>
    </row>
    <row r="365" s="8" customFormat="1" ht="20.1" customHeight="1" spans="1:9">
      <c r="A365" s="30" t="s">
        <v>959</v>
      </c>
      <c r="B365" s="30" t="s">
        <v>960</v>
      </c>
      <c r="C365" s="26" t="s">
        <v>68</v>
      </c>
      <c r="D365" s="27">
        <v>7983.15</v>
      </c>
      <c r="E365" s="33"/>
      <c r="F365" s="32">
        <f t="shared" si="12"/>
        <v>0</v>
      </c>
      <c r="G365" s="31"/>
      <c r="H365" s="31">
        <f t="shared" si="13"/>
        <v>149.49</v>
      </c>
      <c r="I365" s="34">
        <v>129.99</v>
      </c>
    </row>
    <row r="366" s="8" customFormat="1" ht="20.1" customHeight="1" spans="1:9">
      <c r="A366" s="30" t="s">
        <v>961</v>
      </c>
      <c r="B366" s="30" t="s">
        <v>962</v>
      </c>
      <c r="C366" s="26" t="s">
        <v>68</v>
      </c>
      <c r="D366" s="27">
        <v>117.67</v>
      </c>
      <c r="E366" s="33"/>
      <c r="F366" s="32">
        <f t="shared" si="12"/>
        <v>0</v>
      </c>
      <c r="G366" s="31"/>
      <c r="H366" s="31">
        <f t="shared" si="13"/>
        <v>149.12</v>
      </c>
      <c r="I366" s="34">
        <v>129.67</v>
      </c>
    </row>
    <row r="367" s="8" customFormat="1" ht="20.1" customHeight="1" spans="1:9">
      <c r="A367" s="30" t="s">
        <v>963</v>
      </c>
      <c r="B367" s="30" t="s">
        <v>964</v>
      </c>
      <c r="C367" s="26" t="s">
        <v>68</v>
      </c>
      <c r="D367" s="27">
        <v>516.68</v>
      </c>
      <c r="E367" s="33"/>
      <c r="F367" s="32">
        <f t="shared" si="12"/>
        <v>0</v>
      </c>
      <c r="G367" s="31"/>
      <c r="H367" s="31">
        <f t="shared" si="13"/>
        <v>152.08</v>
      </c>
      <c r="I367" s="34">
        <v>132.24</v>
      </c>
    </row>
    <row r="368" s="8" customFormat="1" ht="20.1" customHeight="1" spans="1:9">
      <c r="A368" s="30" t="s">
        <v>965</v>
      </c>
      <c r="B368" s="30" t="s">
        <v>966</v>
      </c>
      <c r="C368" s="26"/>
      <c r="D368" s="27"/>
      <c r="E368" s="31"/>
      <c r="F368" s="32"/>
      <c r="G368" s="31"/>
      <c r="H368" s="31"/>
      <c r="I368" s="34"/>
    </row>
    <row r="369" s="8" customFormat="1" ht="20.1" customHeight="1" spans="1:9">
      <c r="A369" s="30" t="s">
        <v>967</v>
      </c>
      <c r="B369" s="30" t="s">
        <v>968</v>
      </c>
      <c r="C369" s="26" t="s">
        <v>68</v>
      </c>
      <c r="D369" s="27">
        <v>1810</v>
      </c>
      <c r="E369" s="33"/>
      <c r="F369" s="32">
        <f t="shared" si="12"/>
        <v>0</v>
      </c>
      <c r="G369" s="31"/>
      <c r="H369" s="31">
        <f t="shared" si="13"/>
        <v>295.34</v>
      </c>
      <c r="I369" s="34">
        <v>256.82</v>
      </c>
    </row>
    <row r="370" s="8" customFormat="1" ht="20.1" customHeight="1" spans="1:9">
      <c r="A370" s="30" t="s">
        <v>969</v>
      </c>
      <c r="B370" s="30" t="s">
        <v>970</v>
      </c>
      <c r="C370" s="26"/>
      <c r="D370" s="27"/>
      <c r="E370" s="31"/>
      <c r="F370" s="32"/>
      <c r="G370" s="31"/>
      <c r="H370" s="31"/>
      <c r="I370" s="34"/>
    </row>
    <row r="371" s="8" customFormat="1" ht="20.1" customHeight="1" spans="1:9">
      <c r="A371" s="30" t="s">
        <v>971</v>
      </c>
      <c r="B371" s="30" t="s">
        <v>972</v>
      </c>
      <c r="C371" s="26" t="s">
        <v>68</v>
      </c>
      <c r="D371" s="27">
        <v>3223.08</v>
      </c>
      <c r="E371" s="33"/>
      <c r="F371" s="32">
        <f t="shared" si="12"/>
        <v>0</v>
      </c>
      <c r="G371" s="31"/>
      <c r="H371" s="31">
        <f t="shared" si="13"/>
        <v>92.13</v>
      </c>
      <c r="I371" s="34">
        <v>80.11</v>
      </c>
    </row>
    <row r="372" s="8" customFormat="1" ht="20.1" customHeight="1" spans="1:9">
      <c r="A372" s="30" t="s">
        <v>973</v>
      </c>
      <c r="B372" s="30" t="s">
        <v>974</v>
      </c>
      <c r="C372" s="26" t="s">
        <v>68</v>
      </c>
      <c r="D372" s="27">
        <v>189.74</v>
      </c>
      <c r="E372" s="33"/>
      <c r="F372" s="32">
        <f t="shared" si="12"/>
        <v>0</v>
      </c>
      <c r="G372" s="31"/>
      <c r="H372" s="31">
        <f t="shared" si="13"/>
        <v>203.01</v>
      </c>
      <c r="I372" s="34">
        <v>176.53</v>
      </c>
    </row>
    <row r="373" s="8" customFormat="1" ht="20.1" customHeight="1" spans="1:9">
      <c r="A373" s="30" t="s">
        <v>975</v>
      </c>
      <c r="B373" s="30" t="s">
        <v>976</v>
      </c>
      <c r="C373" s="26"/>
      <c r="D373" s="27"/>
      <c r="E373" s="31"/>
      <c r="F373" s="32"/>
      <c r="G373" s="31"/>
      <c r="H373" s="31"/>
      <c r="I373" s="34"/>
    </row>
    <row r="374" s="8" customFormat="1" ht="20.1" customHeight="1" spans="1:9">
      <c r="A374" s="30" t="s">
        <v>977</v>
      </c>
      <c r="B374" s="30" t="s">
        <v>978</v>
      </c>
      <c r="C374" s="26" t="s">
        <v>68</v>
      </c>
      <c r="D374" s="27">
        <v>367</v>
      </c>
      <c r="E374" s="33"/>
      <c r="F374" s="32">
        <f t="shared" si="12"/>
        <v>0</v>
      </c>
      <c r="G374" s="31"/>
      <c r="H374" s="31">
        <f t="shared" si="13"/>
        <v>99.34</v>
      </c>
      <c r="I374" s="34">
        <v>86.38</v>
      </c>
    </row>
    <row r="375" s="8" customFormat="1" ht="20.1" customHeight="1" spans="1:9">
      <c r="A375" s="30" t="s">
        <v>979</v>
      </c>
      <c r="B375" s="30" t="s">
        <v>980</v>
      </c>
      <c r="C375" s="26"/>
      <c r="D375" s="27"/>
      <c r="E375" s="31"/>
      <c r="F375" s="32"/>
      <c r="G375" s="31"/>
      <c r="H375" s="31"/>
      <c r="I375" s="34"/>
    </row>
    <row r="376" s="8" customFormat="1" ht="20.1" customHeight="1" spans="1:9">
      <c r="A376" s="30" t="s">
        <v>981</v>
      </c>
      <c r="B376" s="30" t="s">
        <v>982</v>
      </c>
      <c r="C376" s="26" t="s">
        <v>68</v>
      </c>
      <c r="D376" s="27">
        <v>115.41</v>
      </c>
      <c r="E376" s="33"/>
      <c r="F376" s="32">
        <f t="shared" si="12"/>
        <v>0</v>
      </c>
      <c r="G376" s="31"/>
      <c r="H376" s="31">
        <f t="shared" si="13"/>
        <v>354.25</v>
      </c>
      <c r="I376" s="34">
        <v>308.04</v>
      </c>
    </row>
    <row r="377" s="8" customFormat="1" ht="20.1" customHeight="1" spans="1:9">
      <c r="A377" s="30" t="s">
        <v>983</v>
      </c>
      <c r="B377" s="30" t="s">
        <v>984</v>
      </c>
      <c r="C377" s="26"/>
      <c r="D377" s="27"/>
      <c r="E377" s="31"/>
      <c r="F377" s="32"/>
      <c r="G377" s="31"/>
      <c r="H377" s="31"/>
      <c r="I377" s="34"/>
    </row>
    <row r="378" s="8" customFormat="1" ht="20.1" customHeight="1" spans="1:9">
      <c r="A378" s="30" t="s">
        <v>985</v>
      </c>
      <c r="B378" s="30" t="s">
        <v>986</v>
      </c>
      <c r="C378" s="26" t="s">
        <v>68</v>
      </c>
      <c r="D378" s="27">
        <v>50.5</v>
      </c>
      <c r="E378" s="33"/>
      <c r="F378" s="32">
        <f t="shared" si="12"/>
        <v>0</v>
      </c>
      <c r="G378" s="31"/>
      <c r="H378" s="31">
        <f t="shared" si="13"/>
        <v>822.85</v>
      </c>
      <c r="I378" s="34">
        <v>715.52</v>
      </c>
    </row>
    <row r="379" s="8" customFormat="1" ht="20.1" customHeight="1" spans="1:9">
      <c r="A379" s="30" t="s">
        <v>987</v>
      </c>
      <c r="B379" s="30" t="s">
        <v>988</v>
      </c>
      <c r="C379" s="26"/>
      <c r="D379" s="27"/>
      <c r="E379" s="31"/>
      <c r="F379" s="32"/>
      <c r="G379" s="31"/>
      <c r="H379" s="31"/>
      <c r="I379" s="34"/>
    </row>
    <row r="380" s="8" customFormat="1" ht="20.1" customHeight="1" spans="1:9">
      <c r="A380" s="30" t="s">
        <v>989</v>
      </c>
      <c r="B380" s="30" t="s">
        <v>990</v>
      </c>
      <c r="C380" s="26"/>
      <c r="D380" s="27"/>
      <c r="E380" s="31"/>
      <c r="F380" s="32"/>
      <c r="G380" s="31"/>
      <c r="H380" s="31"/>
      <c r="I380" s="34"/>
    </row>
    <row r="381" s="8" customFormat="1" ht="20.1" customHeight="1" spans="1:9">
      <c r="A381" s="30" t="s">
        <v>991</v>
      </c>
      <c r="B381" s="30" t="s">
        <v>992</v>
      </c>
      <c r="C381" s="26"/>
      <c r="D381" s="27"/>
      <c r="E381" s="31"/>
      <c r="F381" s="32"/>
      <c r="G381" s="31"/>
      <c r="H381" s="31"/>
      <c r="I381" s="34"/>
    </row>
    <row r="382" s="8" customFormat="1" ht="20.1" customHeight="1" spans="1:9">
      <c r="A382" s="30" t="s">
        <v>993</v>
      </c>
      <c r="B382" s="30" t="s">
        <v>994</v>
      </c>
      <c r="C382" s="26" t="s">
        <v>281</v>
      </c>
      <c r="D382" s="27">
        <v>145.84</v>
      </c>
      <c r="E382" s="33"/>
      <c r="F382" s="32">
        <f t="shared" si="12"/>
        <v>0</v>
      </c>
      <c r="G382" s="31"/>
      <c r="H382" s="31">
        <f t="shared" si="13"/>
        <v>242.09</v>
      </c>
      <c r="I382" s="34">
        <v>210.51</v>
      </c>
    </row>
    <row r="383" s="8" customFormat="1" ht="20.1" customHeight="1" spans="1:9">
      <c r="A383" s="30" t="s">
        <v>995</v>
      </c>
      <c r="B383" s="30" t="s">
        <v>996</v>
      </c>
      <c r="C383" s="26" t="s">
        <v>281</v>
      </c>
      <c r="D383" s="27">
        <v>164.25</v>
      </c>
      <c r="E383" s="33"/>
      <c r="F383" s="32">
        <f t="shared" si="12"/>
        <v>0</v>
      </c>
      <c r="G383" s="31"/>
      <c r="H383" s="31">
        <f t="shared" si="13"/>
        <v>300.76</v>
      </c>
      <c r="I383" s="34">
        <v>261.53</v>
      </c>
    </row>
    <row r="384" s="8" customFormat="1" ht="20.1" customHeight="1" spans="1:9">
      <c r="A384" s="30" t="s">
        <v>997</v>
      </c>
      <c r="B384" s="30" t="s">
        <v>998</v>
      </c>
      <c r="C384" s="26" t="s">
        <v>281</v>
      </c>
      <c r="D384" s="27">
        <v>317.27</v>
      </c>
      <c r="E384" s="33"/>
      <c r="F384" s="32">
        <f t="shared" si="12"/>
        <v>0</v>
      </c>
      <c r="G384" s="31"/>
      <c r="H384" s="31">
        <f t="shared" si="13"/>
        <v>319.5</v>
      </c>
      <c r="I384" s="34">
        <v>277.83</v>
      </c>
    </row>
    <row r="385" s="8" customFormat="1" ht="20.1" customHeight="1" spans="1:9">
      <c r="A385" s="30" t="s">
        <v>999</v>
      </c>
      <c r="B385" s="30" t="s">
        <v>1000</v>
      </c>
      <c r="C385" s="26" t="s">
        <v>281</v>
      </c>
      <c r="D385" s="27">
        <v>16.2</v>
      </c>
      <c r="E385" s="33"/>
      <c r="F385" s="32">
        <f t="shared" si="12"/>
        <v>0</v>
      </c>
      <c r="G385" s="31"/>
      <c r="H385" s="31">
        <f t="shared" si="13"/>
        <v>279.01</v>
      </c>
      <c r="I385" s="34">
        <v>242.62</v>
      </c>
    </row>
    <row r="386" s="8" customFormat="1" ht="20.1" customHeight="1" spans="1:9">
      <c r="A386" s="30" t="s">
        <v>1001</v>
      </c>
      <c r="B386" s="30" t="s">
        <v>1002</v>
      </c>
      <c r="C386" s="26" t="s">
        <v>281</v>
      </c>
      <c r="D386" s="27">
        <v>15.55</v>
      </c>
      <c r="E386" s="33"/>
      <c r="F386" s="32">
        <f t="shared" si="12"/>
        <v>0</v>
      </c>
      <c r="G386" s="31"/>
      <c r="H386" s="31">
        <f t="shared" si="13"/>
        <v>386.53</v>
      </c>
      <c r="I386" s="34">
        <v>336.11</v>
      </c>
    </row>
    <row r="387" s="8" customFormat="1" ht="20.1" customHeight="1" spans="1:9">
      <c r="A387" s="30" t="s">
        <v>1003</v>
      </c>
      <c r="B387" s="30" t="s">
        <v>1004</v>
      </c>
      <c r="C387" s="26" t="s">
        <v>281</v>
      </c>
      <c r="D387" s="27">
        <v>121.45</v>
      </c>
      <c r="E387" s="33"/>
      <c r="F387" s="32">
        <f t="shared" si="12"/>
        <v>0</v>
      </c>
      <c r="G387" s="31"/>
      <c r="H387" s="31">
        <f t="shared" si="13"/>
        <v>354.66</v>
      </c>
      <c r="I387" s="34">
        <v>308.4</v>
      </c>
    </row>
    <row r="388" s="8" customFormat="1" ht="20.1" customHeight="1" spans="1:9">
      <c r="A388" s="30" t="s">
        <v>1005</v>
      </c>
      <c r="B388" s="30" t="s">
        <v>1006</v>
      </c>
      <c r="C388" s="26" t="s">
        <v>281</v>
      </c>
      <c r="D388" s="27">
        <v>7.9</v>
      </c>
      <c r="E388" s="33"/>
      <c r="F388" s="32">
        <f t="shared" si="12"/>
        <v>0</v>
      </c>
      <c r="G388" s="31"/>
      <c r="H388" s="31">
        <f t="shared" si="13"/>
        <v>554.37</v>
      </c>
      <c r="I388" s="34">
        <v>482.06</v>
      </c>
    </row>
    <row r="389" s="8" customFormat="1" ht="20.1" customHeight="1" spans="1:9">
      <c r="A389" s="30" t="s">
        <v>1007</v>
      </c>
      <c r="B389" s="30" t="s">
        <v>1008</v>
      </c>
      <c r="C389" s="26"/>
      <c r="D389" s="27"/>
      <c r="E389" s="31"/>
      <c r="F389" s="32"/>
      <c r="G389" s="31"/>
      <c r="H389" s="31"/>
      <c r="I389" s="34"/>
    </row>
    <row r="390" s="8" customFormat="1" ht="20.1" customHeight="1" spans="1:9">
      <c r="A390" s="30" t="s">
        <v>1009</v>
      </c>
      <c r="B390" s="30" t="s">
        <v>1010</v>
      </c>
      <c r="C390" s="26" t="s">
        <v>281</v>
      </c>
      <c r="D390" s="27">
        <v>26.5</v>
      </c>
      <c r="E390" s="33"/>
      <c r="F390" s="32">
        <f t="shared" si="12"/>
        <v>0</v>
      </c>
      <c r="G390" s="31"/>
      <c r="H390" s="31">
        <f t="shared" si="13"/>
        <v>1000.25</v>
      </c>
      <c r="I390" s="34">
        <v>869.78</v>
      </c>
    </row>
    <row r="391" s="8" customFormat="1" ht="20.1" customHeight="1" spans="1:9">
      <c r="A391" s="30" t="s">
        <v>1011</v>
      </c>
      <c r="B391" s="30" t="s">
        <v>1012</v>
      </c>
      <c r="C391" s="26"/>
      <c r="D391" s="27"/>
      <c r="E391" s="31"/>
      <c r="F391" s="32"/>
      <c r="G391" s="31"/>
      <c r="H391" s="31"/>
      <c r="I391" s="34"/>
    </row>
    <row r="392" s="8" customFormat="1" ht="20.1" customHeight="1" spans="1:9">
      <c r="A392" s="30" t="s">
        <v>1013</v>
      </c>
      <c r="B392" s="30" t="s">
        <v>1014</v>
      </c>
      <c r="C392" s="26" t="s">
        <v>377</v>
      </c>
      <c r="D392" s="27">
        <v>79.269</v>
      </c>
      <c r="E392" s="33"/>
      <c r="F392" s="32">
        <f t="shared" ref="F391:F454" si="14">IF(OR(E392&lt;G392,E392&gt;H392),"不符合单价范围",(ROUND(ROUND(E392,2)*D392,0)))</f>
        <v>0</v>
      </c>
      <c r="G392" s="31"/>
      <c r="H392" s="31">
        <f t="shared" si="13"/>
        <v>11064.93</v>
      </c>
      <c r="I392" s="34">
        <v>9621.68</v>
      </c>
    </row>
    <row r="393" s="8" customFormat="1" ht="20.1" customHeight="1" spans="1:9">
      <c r="A393" s="30" t="s">
        <v>1015</v>
      </c>
      <c r="B393" s="30" t="s">
        <v>1016</v>
      </c>
      <c r="C393" s="26"/>
      <c r="D393" s="27"/>
      <c r="E393" s="31"/>
      <c r="F393" s="32"/>
      <c r="G393" s="31"/>
      <c r="H393" s="31"/>
      <c r="I393" s="34"/>
    </row>
    <row r="394" s="8" customFormat="1" ht="20.1" customHeight="1" spans="1:9">
      <c r="A394" s="30" t="s">
        <v>1017</v>
      </c>
      <c r="B394" s="30" t="s">
        <v>1018</v>
      </c>
      <c r="C394" s="26" t="s">
        <v>281</v>
      </c>
      <c r="D394" s="27">
        <v>114.13</v>
      </c>
      <c r="E394" s="33"/>
      <c r="F394" s="32">
        <f t="shared" si="14"/>
        <v>0</v>
      </c>
      <c r="G394" s="31"/>
      <c r="H394" s="31">
        <f t="shared" si="13"/>
        <v>364.84</v>
      </c>
      <c r="I394" s="34">
        <v>317.25</v>
      </c>
    </row>
    <row r="395" s="8" customFormat="1" ht="20.1" customHeight="1" spans="1:9">
      <c r="A395" s="30" t="s">
        <v>1019</v>
      </c>
      <c r="B395" s="30" t="s">
        <v>1020</v>
      </c>
      <c r="C395" s="26" t="s">
        <v>281</v>
      </c>
      <c r="D395" s="27">
        <v>40.4</v>
      </c>
      <c r="E395" s="33"/>
      <c r="F395" s="32">
        <f t="shared" si="14"/>
        <v>0</v>
      </c>
      <c r="G395" s="31"/>
      <c r="H395" s="31">
        <f t="shared" si="13"/>
        <v>275.09</v>
      </c>
      <c r="I395" s="34">
        <v>239.21</v>
      </c>
    </row>
    <row r="396" s="8" customFormat="1" ht="20.1" customHeight="1" spans="1:9">
      <c r="A396" s="30" t="s">
        <v>1021</v>
      </c>
      <c r="B396" s="30" t="s">
        <v>1022</v>
      </c>
      <c r="C396" s="26"/>
      <c r="D396" s="27"/>
      <c r="E396" s="31"/>
      <c r="F396" s="32"/>
      <c r="G396" s="31"/>
      <c r="H396" s="31"/>
      <c r="I396" s="34"/>
    </row>
    <row r="397" s="8" customFormat="1" ht="20.1" customHeight="1" spans="1:9">
      <c r="A397" s="30" t="s">
        <v>1023</v>
      </c>
      <c r="B397" s="30" t="s">
        <v>1024</v>
      </c>
      <c r="C397" s="26"/>
      <c r="D397" s="27"/>
      <c r="E397" s="31"/>
      <c r="F397" s="32"/>
      <c r="G397" s="31"/>
      <c r="H397" s="31"/>
      <c r="I397" s="34"/>
    </row>
    <row r="398" s="8" customFormat="1" ht="20.1" customHeight="1" spans="1:9">
      <c r="A398" s="30" t="s">
        <v>1025</v>
      </c>
      <c r="B398" s="30" t="s">
        <v>1026</v>
      </c>
      <c r="C398" s="26" t="s">
        <v>131</v>
      </c>
      <c r="D398" s="27">
        <v>2</v>
      </c>
      <c r="E398" s="33"/>
      <c r="F398" s="32">
        <f t="shared" si="14"/>
        <v>0</v>
      </c>
      <c r="G398" s="31"/>
      <c r="H398" s="31">
        <f t="shared" si="13"/>
        <v>4200.74</v>
      </c>
      <c r="I398" s="34">
        <v>3652.82</v>
      </c>
    </row>
    <row r="399" s="8" customFormat="1" ht="20.1" customHeight="1" spans="1:9">
      <c r="A399" s="30" t="s">
        <v>1027</v>
      </c>
      <c r="B399" s="30" t="s">
        <v>1028</v>
      </c>
      <c r="C399" s="26" t="s">
        <v>131</v>
      </c>
      <c r="D399" s="27">
        <v>6</v>
      </c>
      <c r="E399" s="33"/>
      <c r="F399" s="32">
        <f t="shared" si="14"/>
        <v>0</v>
      </c>
      <c r="G399" s="31"/>
      <c r="H399" s="31">
        <f t="shared" si="13"/>
        <v>1334.46</v>
      </c>
      <c r="I399" s="34">
        <v>1160.4</v>
      </c>
    </row>
    <row r="400" s="8" customFormat="1" ht="20.1" customHeight="1" spans="1:9">
      <c r="A400" s="30" t="s">
        <v>1029</v>
      </c>
      <c r="B400" s="30" t="s">
        <v>1030</v>
      </c>
      <c r="C400" s="26" t="s">
        <v>131</v>
      </c>
      <c r="D400" s="27">
        <v>4</v>
      </c>
      <c r="E400" s="33"/>
      <c r="F400" s="32">
        <f t="shared" si="14"/>
        <v>0</v>
      </c>
      <c r="G400" s="31"/>
      <c r="H400" s="31">
        <f t="shared" si="13"/>
        <v>1548.52</v>
      </c>
      <c r="I400" s="34">
        <v>1346.54</v>
      </c>
    </row>
    <row r="401" s="8" customFormat="1" ht="20.1" customHeight="1" spans="1:9">
      <c r="A401" s="30" t="s">
        <v>1031</v>
      </c>
      <c r="B401" s="30" t="s">
        <v>1032</v>
      </c>
      <c r="C401" s="26"/>
      <c r="D401" s="27"/>
      <c r="E401" s="31"/>
      <c r="F401" s="32"/>
      <c r="G401" s="31"/>
      <c r="H401" s="31"/>
      <c r="I401" s="34"/>
    </row>
    <row r="402" s="8" customFormat="1" ht="20.1" customHeight="1" spans="1:9">
      <c r="A402" s="30" t="s">
        <v>1033</v>
      </c>
      <c r="B402" s="30" t="s">
        <v>1034</v>
      </c>
      <c r="C402" s="26"/>
      <c r="D402" s="27"/>
      <c r="E402" s="31"/>
      <c r="F402" s="32"/>
      <c r="G402" s="31"/>
      <c r="H402" s="31"/>
      <c r="I402" s="34"/>
    </row>
    <row r="403" s="8" customFormat="1" ht="20.1" customHeight="1" spans="1:9">
      <c r="A403" s="30" t="s">
        <v>1035</v>
      </c>
      <c r="B403" s="30" t="s">
        <v>1036</v>
      </c>
      <c r="C403" s="26" t="s">
        <v>68</v>
      </c>
      <c r="D403" s="27">
        <v>51.22</v>
      </c>
      <c r="E403" s="33"/>
      <c r="F403" s="32">
        <f t="shared" si="14"/>
        <v>0</v>
      </c>
      <c r="G403" s="31"/>
      <c r="H403" s="31">
        <f t="shared" si="13"/>
        <v>522.33</v>
      </c>
      <c r="I403" s="34">
        <v>454.2</v>
      </c>
    </row>
    <row r="404" s="8" customFormat="1" ht="20.1" customHeight="1" spans="1:9">
      <c r="A404" s="30" t="s">
        <v>1037</v>
      </c>
      <c r="B404" s="30" t="s">
        <v>1038</v>
      </c>
      <c r="C404" s="26" t="s">
        <v>68</v>
      </c>
      <c r="D404" s="27">
        <v>53.3</v>
      </c>
      <c r="E404" s="33"/>
      <c r="F404" s="32">
        <f t="shared" si="14"/>
        <v>0</v>
      </c>
      <c r="G404" s="31"/>
      <c r="H404" s="31">
        <f t="shared" si="13"/>
        <v>654.41</v>
      </c>
      <c r="I404" s="34">
        <v>569.05</v>
      </c>
    </row>
    <row r="405" s="8" customFormat="1" ht="20.1" customHeight="1" spans="1:9">
      <c r="A405" s="30" t="s">
        <v>1039</v>
      </c>
      <c r="B405" s="30" t="s">
        <v>1040</v>
      </c>
      <c r="C405" s="26"/>
      <c r="D405" s="27"/>
      <c r="E405" s="31"/>
      <c r="F405" s="32"/>
      <c r="G405" s="31"/>
      <c r="H405" s="31"/>
      <c r="I405" s="34"/>
    </row>
    <row r="406" s="8" customFormat="1" ht="20.1" customHeight="1" spans="1:9">
      <c r="A406" s="30" t="s">
        <v>1041</v>
      </c>
      <c r="B406" s="30" t="s">
        <v>1040</v>
      </c>
      <c r="C406" s="26" t="s">
        <v>68</v>
      </c>
      <c r="D406" s="27">
        <v>112.37</v>
      </c>
      <c r="E406" s="33"/>
      <c r="F406" s="32">
        <f t="shared" si="14"/>
        <v>0</v>
      </c>
      <c r="G406" s="31"/>
      <c r="H406" s="31">
        <f t="shared" si="13"/>
        <v>197.63</v>
      </c>
      <c r="I406" s="34">
        <v>171.85</v>
      </c>
    </row>
    <row r="407" s="8" customFormat="1" ht="20.1" customHeight="1" spans="1:9">
      <c r="A407" s="30" t="s">
        <v>1042</v>
      </c>
      <c r="B407" s="30" t="s">
        <v>1043</v>
      </c>
      <c r="C407" s="26"/>
      <c r="D407" s="27"/>
      <c r="E407" s="31"/>
      <c r="F407" s="32"/>
      <c r="G407" s="31"/>
      <c r="H407" s="31"/>
      <c r="I407" s="34"/>
    </row>
    <row r="408" s="8" customFormat="1" ht="20.1" customHeight="1" spans="1:9">
      <c r="A408" s="30" t="s">
        <v>1044</v>
      </c>
      <c r="B408" s="30" t="s">
        <v>1045</v>
      </c>
      <c r="C408" s="26" t="s">
        <v>131</v>
      </c>
      <c r="D408" s="27">
        <v>2</v>
      </c>
      <c r="E408" s="33"/>
      <c r="F408" s="32">
        <f t="shared" si="14"/>
        <v>0</v>
      </c>
      <c r="G408" s="31"/>
      <c r="H408" s="31">
        <f t="shared" si="13"/>
        <v>656.43</v>
      </c>
      <c r="I408" s="34">
        <v>570.81</v>
      </c>
    </row>
    <row r="409" s="8" customFormat="1" ht="20.1" customHeight="1" spans="1:9">
      <c r="A409" s="30" t="s">
        <v>1046</v>
      </c>
      <c r="B409" s="30" t="s">
        <v>1047</v>
      </c>
      <c r="C409" s="26"/>
      <c r="D409" s="27"/>
      <c r="E409" s="31"/>
      <c r="F409" s="32"/>
      <c r="G409" s="31"/>
      <c r="H409" s="31"/>
      <c r="I409" s="34"/>
    </row>
    <row r="410" s="8" customFormat="1" ht="20.1" customHeight="1" spans="1:9">
      <c r="A410" s="30" t="s">
        <v>1048</v>
      </c>
      <c r="B410" s="30" t="s">
        <v>1049</v>
      </c>
      <c r="C410" s="26" t="s">
        <v>131</v>
      </c>
      <c r="D410" s="27">
        <v>381</v>
      </c>
      <c r="E410" s="33"/>
      <c r="F410" s="32">
        <f t="shared" si="14"/>
        <v>0</v>
      </c>
      <c r="G410" s="31"/>
      <c r="H410" s="31">
        <f t="shared" si="13"/>
        <v>39.61</v>
      </c>
      <c r="I410" s="34">
        <v>34.44</v>
      </c>
    </row>
    <row r="411" s="8" customFormat="1" ht="20.1" customHeight="1" spans="1:9">
      <c r="A411" s="30" t="s">
        <v>1050</v>
      </c>
      <c r="B411" s="30" t="s">
        <v>1051</v>
      </c>
      <c r="C411" s="26" t="s">
        <v>131</v>
      </c>
      <c r="D411" s="27">
        <v>297</v>
      </c>
      <c r="E411" s="33"/>
      <c r="F411" s="32">
        <f t="shared" si="14"/>
        <v>0</v>
      </c>
      <c r="G411" s="31"/>
      <c r="H411" s="31">
        <f t="shared" si="13"/>
        <v>46.86</v>
      </c>
      <c r="I411" s="34">
        <v>40.75</v>
      </c>
    </row>
    <row r="412" s="8" customFormat="1" ht="20.1" customHeight="1" spans="1:9">
      <c r="A412" s="30" t="s">
        <v>1052</v>
      </c>
      <c r="B412" s="30" t="s">
        <v>1053</v>
      </c>
      <c r="C412" s="26" t="s">
        <v>131</v>
      </c>
      <c r="D412" s="27">
        <v>404</v>
      </c>
      <c r="E412" s="33"/>
      <c r="F412" s="32">
        <f t="shared" si="14"/>
        <v>0</v>
      </c>
      <c r="G412" s="31"/>
      <c r="H412" s="31">
        <f t="shared" si="13"/>
        <v>304.12</v>
      </c>
      <c r="I412" s="34">
        <v>264.45</v>
      </c>
    </row>
    <row r="413" s="8" customFormat="1" ht="20.1" customHeight="1" spans="1:9">
      <c r="A413" s="30" t="s">
        <v>1054</v>
      </c>
      <c r="B413" s="30" t="s">
        <v>1055</v>
      </c>
      <c r="C413" s="26" t="s">
        <v>131</v>
      </c>
      <c r="D413" s="27">
        <v>20</v>
      </c>
      <c r="E413" s="33"/>
      <c r="F413" s="32">
        <f t="shared" si="14"/>
        <v>0</v>
      </c>
      <c r="G413" s="31"/>
      <c r="H413" s="31">
        <f t="shared" si="13"/>
        <v>277.5</v>
      </c>
      <c r="I413" s="34">
        <v>241.3</v>
      </c>
    </row>
    <row r="414" s="8" customFormat="1" ht="20.1" customHeight="1" spans="1:9">
      <c r="A414" s="30" t="s">
        <v>1056</v>
      </c>
      <c r="B414" s="30" t="s">
        <v>1057</v>
      </c>
      <c r="C414" s="26" t="s">
        <v>131</v>
      </c>
      <c r="D414" s="27">
        <v>2</v>
      </c>
      <c r="E414" s="33"/>
      <c r="F414" s="32">
        <f t="shared" si="14"/>
        <v>0</v>
      </c>
      <c r="G414" s="31"/>
      <c r="H414" s="31">
        <f t="shared" si="13"/>
        <v>321.09</v>
      </c>
      <c r="I414" s="34">
        <v>279.21</v>
      </c>
    </row>
    <row r="415" s="8" customFormat="1" ht="20.1" customHeight="1" spans="1:9">
      <c r="A415" s="30" t="s">
        <v>1058</v>
      </c>
      <c r="B415" s="30" t="s">
        <v>1059</v>
      </c>
      <c r="C415" s="26" t="s">
        <v>131</v>
      </c>
      <c r="D415" s="27">
        <v>2</v>
      </c>
      <c r="E415" s="33"/>
      <c r="F415" s="32">
        <f t="shared" si="14"/>
        <v>0</v>
      </c>
      <c r="G415" s="31"/>
      <c r="H415" s="31">
        <f t="shared" si="13"/>
        <v>257.27</v>
      </c>
      <c r="I415" s="34">
        <v>223.71</v>
      </c>
    </row>
    <row r="416" s="8" customFormat="1" ht="20.1" customHeight="1" spans="1:9">
      <c r="A416" s="30" t="s">
        <v>1060</v>
      </c>
      <c r="B416" s="30" t="s">
        <v>1061</v>
      </c>
      <c r="C416" s="26" t="s">
        <v>131</v>
      </c>
      <c r="D416" s="27">
        <v>2</v>
      </c>
      <c r="E416" s="33"/>
      <c r="F416" s="32">
        <f t="shared" si="14"/>
        <v>0</v>
      </c>
      <c r="G416" s="31"/>
      <c r="H416" s="31">
        <f t="shared" si="13"/>
        <v>535.15</v>
      </c>
      <c r="I416" s="34">
        <v>465.35</v>
      </c>
    </row>
    <row r="417" s="8" customFormat="1" ht="20.1" customHeight="1" spans="1:9">
      <c r="A417" s="30" t="s">
        <v>1062</v>
      </c>
      <c r="B417" s="30" t="s">
        <v>1063</v>
      </c>
      <c r="C417" s="26" t="s">
        <v>131</v>
      </c>
      <c r="D417" s="27">
        <v>2</v>
      </c>
      <c r="E417" s="33"/>
      <c r="F417" s="32">
        <f t="shared" si="14"/>
        <v>0</v>
      </c>
      <c r="G417" s="31"/>
      <c r="H417" s="31">
        <f t="shared" si="13"/>
        <v>115.87</v>
      </c>
      <c r="I417" s="34">
        <v>100.76</v>
      </c>
    </row>
    <row r="418" s="8" customFormat="1" ht="20.1" customHeight="1" spans="1:9">
      <c r="A418" s="30" t="s">
        <v>1064</v>
      </c>
      <c r="B418" s="30" t="s">
        <v>1065</v>
      </c>
      <c r="C418" s="26" t="s">
        <v>131</v>
      </c>
      <c r="D418" s="27">
        <v>2</v>
      </c>
      <c r="E418" s="33"/>
      <c r="F418" s="32">
        <f t="shared" si="14"/>
        <v>0</v>
      </c>
      <c r="G418" s="31"/>
      <c r="H418" s="31">
        <f t="shared" si="13"/>
        <v>32.41</v>
      </c>
      <c r="I418" s="34">
        <v>28.18</v>
      </c>
    </row>
    <row r="419" s="8" customFormat="1" ht="20.1" customHeight="1" spans="1:9">
      <c r="A419" s="30" t="s">
        <v>1066</v>
      </c>
      <c r="B419" s="30" t="s">
        <v>1067</v>
      </c>
      <c r="C419" s="26" t="s">
        <v>131</v>
      </c>
      <c r="D419" s="27">
        <v>4</v>
      </c>
      <c r="E419" s="33"/>
      <c r="F419" s="32">
        <f t="shared" si="14"/>
        <v>0</v>
      </c>
      <c r="G419" s="31"/>
      <c r="H419" s="31">
        <f t="shared" si="13"/>
        <v>749.23</v>
      </c>
      <c r="I419" s="34">
        <v>651.5</v>
      </c>
    </row>
    <row r="420" s="8" customFormat="1" ht="20.1" customHeight="1" spans="1:9">
      <c r="A420" s="30" t="s">
        <v>1068</v>
      </c>
      <c r="B420" s="30" t="s">
        <v>1069</v>
      </c>
      <c r="C420" s="26" t="s">
        <v>131</v>
      </c>
      <c r="D420" s="27">
        <v>4</v>
      </c>
      <c r="E420" s="33"/>
      <c r="F420" s="32">
        <f t="shared" si="14"/>
        <v>0</v>
      </c>
      <c r="G420" s="31"/>
      <c r="H420" s="31">
        <f t="shared" si="13"/>
        <v>214.06</v>
      </c>
      <c r="I420" s="34">
        <v>186.14</v>
      </c>
    </row>
    <row r="421" s="8" customFormat="1" ht="20.1" customHeight="1" spans="1:9">
      <c r="A421" s="30" t="s">
        <v>1070</v>
      </c>
      <c r="B421" s="30" t="s">
        <v>1071</v>
      </c>
      <c r="C421" s="26" t="s">
        <v>131</v>
      </c>
      <c r="D421" s="27">
        <v>2</v>
      </c>
      <c r="E421" s="33"/>
      <c r="F421" s="32">
        <f t="shared" si="14"/>
        <v>0</v>
      </c>
      <c r="G421" s="31"/>
      <c r="H421" s="31">
        <f t="shared" ref="H421:H484" si="15">ROUND(ROUND(I421,2)*1.15,2)</f>
        <v>1177.35</v>
      </c>
      <c r="I421" s="34">
        <v>1023.78</v>
      </c>
    </row>
    <row r="422" s="8" customFormat="1" ht="20.1" customHeight="1" spans="1:9">
      <c r="A422" s="30" t="s">
        <v>1072</v>
      </c>
      <c r="B422" s="30" t="s">
        <v>1073</v>
      </c>
      <c r="C422" s="26" t="s">
        <v>131</v>
      </c>
      <c r="D422" s="27">
        <v>4</v>
      </c>
      <c r="E422" s="33"/>
      <c r="F422" s="32">
        <f t="shared" si="14"/>
        <v>0</v>
      </c>
      <c r="G422" s="31"/>
      <c r="H422" s="31">
        <f t="shared" si="15"/>
        <v>31.91</v>
      </c>
      <c r="I422" s="34">
        <v>27.75</v>
      </c>
    </row>
    <row r="423" s="8" customFormat="1" ht="20.1" customHeight="1" spans="1:9">
      <c r="A423" s="30" t="s">
        <v>1074</v>
      </c>
      <c r="B423" s="30" t="s">
        <v>1075</v>
      </c>
      <c r="C423" s="26" t="s">
        <v>131</v>
      </c>
      <c r="D423" s="27">
        <v>2</v>
      </c>
      <c r="E423" s="33"/>
      <c r="F423" s="32">
        <f t="shared" si="14"/>
        <v>0</v>
      </c>
      <c r="G423" s="31"/>
      <c r="H423" s="31">
        <f t="shared" si="15"/>
        <v>21.6</v>
      </c>
      <c r="I423" s="34">
        <v>18.78</v>
      </c>
    </row>
    <row r="424" s="8" customFormat="1" ht="20.1" customHeight="1" spans="1:9">
      <c r="A424" s="30" t="s">
        <v>1076</v>
      </c>
      <c r="B424" s="30" t="s">
        <v>1077</v>
      </c>
      <c r="C424" s="26" t="s">
        <v>131</v>
      </c>
      <c r="D424" s="27">
        <v>2</v>
      </c>
      <c r="E424" s="33"/>
      <c r="F424" s="32">
        <f t="shared" si="14"/>
        <v>0</v>
      </c>
      <c r="G424" s="31"/>
      <c r="H424" s="31">
        <f t="shared" si="15"/>
        <v>54</v>
      </c>
      <c r="I424" s="34">
        <v>46.96</v>
      </c>
    </row>
    <row r="425" s="8" customFormat="1" ht="20.1" customHeight="1" spans="1:9">
      <c r="A425" s="30" t="s">
        <v>1078</v>
      </c>
      <c r="B425" s="30" t="s">
        <v>1079</v>
      </c>
      <c r="C425" s="26" t="s">
        <v>131</v>
      </c>
      <c r="D425" s="27">
        <v>56</v>
      </c>
      <c r="E425" s="33"/>
      <c r="F425" s="32">
        <f t="shared" si="14"/>
        <v>0</v>
      </c>
      <c r="G425" s="31"/>
      <c r="H425" s="31">
        <f t="shared" si="15"/>
        <v>16.56</v>
      </c>
      <c r="I425" s="34">
        <v>14.4</v>
      </c>
    </row>
    <row r="426" s="8" customFormat="1" ht="20.1" customHeight="1" spans="1:9">
      <c r="A426" s="30" t="s">
        <v>1080</v>
      </c>
      <c r="B426" s="30" t="s">
        <v>1081</v>
      </c>
      <c r="C426" s="26"/>
      <c r="D426" s="27"/>
      <c r="E426" s="31"/>
      <c r="F426" s="32"/>
      <c r="G426" s="31"/>
      <c r="H426" s="31"/>
      <c r="I426" s="34"/>
    </row>
    <row r="427" s="8" customFormat="1" ht="20.1" customHeight="1" spans="1:9">
      <c r="A427" s="30" t="s">
        <v>1082</v>
      </c>
      <c r="B427" s="30" t="s">
        <v>1083</v>
      </c>
      <c r="C427" s="26" t="s">
        <v>131</v>
      </c>
      <c r="D427" s="27">
        <v>1</v>
      </c>
      <c r="E427" s="33"/>
      <c r="F427" s="32">
        <f t="shared" si="14"/>
        <v>0</v>
      </c>
      <c r="G427" s="31"/>
      <c r="H427" s="31">
        <f t="shared" si="15"/>
        <v>518.47</v>
      </c>
      <c r="I427" s="34">
        <v>450.84</v>
      </c>
    </row>
    <row r="428" s="8" customFormat="1" ht="20.1" customHeight="1" spans="1:9">
      <c r="A428" s="30" t="s">
        <v>1084</v>
      </c>
      <c r="B428" s="30" t="s">
        <v>1085</v>
      </c>
      <c r="C428" s="26"/>
      <c r="D428" s="27"/>
      <c r="E428" s="31"/>
      <c r="F428" s="32"/>
      <c r="G428" s="31"/>
      <c r="H428" s="31"/>
      <c r="I428" s="34"/>
    </row>
    <row r="429" s="8" customFormat="1" ht="20.1" customHeight="1" spans="1:9">
      <c r="A429" s="30" t="s">
        <v>1086</v>
      </c>
      <c r="B429" s="30" t="s">
        <v>1087</v>
      </c>
      <c r="C429" s="26" t="s">
        <v>68</v>
      </c>
      <c r="D429" s="27">
        <v>8.9</v>
      </c>
      <c r="E429" s="33"/>
      <c r="F429" s="32">
        <f t="shared" si="14"/>
        <v>0</v>
      </c>
      <c r="G429" s="31"/>
      <c r="H429" s="31">
        <f t="shared" si="15"/>
        <v>279.36</v>
      </c>
      <c r="I429" s="34">
        <v>242.92</v>
      </c>
    </row>
    <row r="430" s="8" customFormat="1" ht="20.1" customHeight="1" spans="1:9">
      <c r="A430" s="30" t="s">
        <v>1088</v>
      </c>
      <c r="B430" s="30" t="s">
        <v>1089</v>
      </c>
      <c r="C430" s="26" t="s">
        <v>68</v>
      </c>
      <c r="D430" s="27">
        <v>6.12</v>
      </c>
      <c r="E430" s="33"/>
      <c r="F430" s="32">
        <f t="shared" si="14"/>
        <v>0</v>
      </c>
      <c r="G430" s="31"/>
      <c r="H430" s="31">
        <f t="shared" si="15"/>
        <v>246.12</v>
      </c>
      <c r="I430" s="34">
        <v>214.02</v>
      </c>
    </row>
    <row r="431" s="8" customFormat="1" ht="20.1" customHeight="1" spans="1:9">
      <c r="A431" s="30" t="s">
        <v>1090</v>
      </c>
      <c r="B431" s="30" t="s">
        <v>1091</v>
      </c>
      <c r="C431" s="26" t="s">
        <v>68</v>
      </c>
      <c r="D431" s="27">
        <v>6.17</v>
      </c>
      <c r="E431" s="33"/>
      <c r="F431" s="32">
        <f t="shared" si="14"/>
        <v>0</v>
      </c>
      <c r="G431" s="31"/>
      <c r="H431" s="31">
        <f t="shared" si="15"/>
        <v>213.11</v>
      </c>
      <c r="I431" s="34">
        <v>185.31</v>
      </c>
    </row>
    <row r="432" s="8" customFormat="1" ht="20.1" customHeight="1" spans="1:9">
      <c r="A432" s="30" t="s">
        <v>1092</v>
      </c>
      <c r="B432" s="30" t="s">
        <v>1093</v>
      </c>
      <c r="C432" s="26"/>
      <c r="D432" s="27"/>
      <c r="E432" s="31"/>
      <c r="F432" s="32"/>
      <c r="G432" s="31"/>
      <c r="H432" s="31"/>
      <c r="I432" s="34"/>
    </row>
    <row r="433" s="8" customFormat="1" ht="20.1" customHeight="1" spans="1:9">
      <c r="A433" s="30" t="s">
        <v>1094</v>
      </c>
      <c r="B433" s="30" t="s">
        <v>1095</v>
      </c>
      <c r="C433" s="26" t="s">
        <v>281</v>
      </c>
      <c r="D433" s="27">
        <v>80.1</v>
      </c>
      <c r="E433" s="33"/>
      <c r="F433" s="32">
        <f t="shared" si="14"/>
        <v>0</v>
      </c>
      <c r="G433" s="31"/>
      <c r="H433" s="31">
        <f t="shared" si="15"/>
        <v>8.53</v>
      </c>
      <c r="I433" s="34">
        <v>7.42</v>
      </c>
    </row>
    <row r="434" s="8" customFormat="1" ht="20.1" customHeight="1" spans="1:9">
      <c r="A434" s="30" t="s">
        <v>1096</v>
      </c>
      <c r="B434" s="30" t="s">
        <v>1097</v>
      </c>
      <c r="C434" s="26" t="s">
        <v>131</v>
      </c>
      <c r="D434" s="27">
        <v>13</v>
      </c>
      <c r="E434" s="33"/>
      <c r="F434" s="32">
        <f t="shared" si="14"/>
        <v>0</v>
      </c>
      <c r="G434" s="31"/>
      <c r="H434" s="31">
        <f t="shared" si="15"/>
        <v>4.68</v>
      </c>
      <c r="I434" s="34">
        <v>4.07</v>
      </c>
    </row>
    <row r="435" s="8" customFormat="1" ht="20.1" customHeight="1" spans="1:9">
      <c r="A435" s="30" t="s">
        <v>1098</v>
      </c>
      <c r="B435" s="30" t="s">
        <v>1099</v>
      </c>
      <c r="C435" s="26" t="s">
        <v>68</v>
      </c>
      <c r="D435" s="27">
        <v>18.9</v>
      </c>
      <c r="E435" s="33"/>
      <c r="F435" s="32">
        <f t="shared" si="14"/>
        <v>0</v>
      </c>
      <c r="G435" s="31"/>
      <c r="H435" s="31">
        <f t="shared" si="15"/>
        <v>917</v>
      </c>
      <c r="I435" s="34">
        <v>797.39</v>
      </c>
    </row>
    <row r="436" s="8" customFormat="1" ht="20.1" customHeight="1" spans="1:9">
      <c r="A436" s="30" t="s">
        <v>1100</v>
      </c>
      <c r="B436" s="30" t="s">
        <v>1101</v>
      </c>
      <c r="C436" s="26" t="s">
        <v>68</v>
      </c>
      <c r="D436" s="27">
        <v>2.22</v>
      </c>
      <c r="E436" s="33"/>
      <c r="F436" s="32">
        <f t="shared" si="14"/>
        <v>0</v>
      </c>
      <c r="G436" s="31"/>
      <c r="H436" s="31">
        <f t="shared" si="15"/>
        <v>856.32</v>
      </c>
      <c r="I436" s="34">
        <v>744.63</v>
      </c>
    </row>
    <row r="437" s="8" customFormat="1" ht="20.1" customHeight="1" spans="1:9">
      <c r="A437" s="30" t="s">
        <v>1102</v>
      </c>
      <c r="B437" s="30" t="s">
        <v>1103</v>
      </c>
      <c r="C437" s="26" t="s">
        <v>68</v>
      </c>
      <c r="D437" s="27">
        <v>0.26</v>
      </c>
      <c r="E437" s="33"/>
      <c r="F437" s="32">
        <f t="shared" si="14"/>
        <v>0</v>
      </c>
      <c r="G437" s="31"/>
      <c r="H437" s="31">
        <f t="shared" si="15"/>
        <v>166.18</v>
      </c>
      <c r="I437" s="34">
        <v>144.5</v>
      </c>
    </row>
    <row r="438" s="8" customFormat="1" ht="20.1" customHeight="1" spans="1:9">
      <c r="A438" s="30" t="s">
        <v>1104</v>
      </c>
      <c r="B438" s="30" t="s">
        <v>1105</v>
      </c>
      <c r="C438" s="26" t="s">
        <v>68</v>
      </c>
      <c r="D438" s="27">
        <v>0.7</v>
      </c>
      <c r="E438" s="33"/>
      <c r="F438" s="32">
        <f t="shared" si="14"/>
        <v>0</v>
      </c>
      <c r="G438" s="31"/>
      <c r="H438" s="31">
        <f t="shared" si="15"/>
        <v>199.19</v>
      </c>
      <c r="I438" s="34">
        <v>173.21</v>
      </c>
    </row>
    <row r="439" s="8" customFormat="1" ht="20.1" customHeight="1" spans="1:9">
      <c r="A439" s="30" t="s">
        <v>1106</v>
      </c>
      <c r="B439" s="30" t="s">
        <v>1107</v>
      </c>
      <c r="C439" s="26" t="s">
        <v>68</v>
      </c>
      <c r="D439" s="27">
        <v>8.8</v>
      </c>
      <c r="E439" s="33"/>
      <c r="F439" s="32">
        <f t="shared" si="14"/>
        <v>0</v>
      </c>
      <c r="G439" s="31"/>
      <c r="H439" s="31">
        <f t="shared" si="15"/>
        <v>68.51</v>
      </c>
      <c r="I439" s="34">
        <v>59.57</v>
      </c>
    </row>
    <row r="440" s="8" customFormat="1" ht="20.1" customHeight="1" spans="1:9">
      <c r="A440" s="30" t="s">
        <v>1108</v>
      </c>
      <c r="B440" s="30" t="s">
        <v>1109</v>
      </c>
      <c r="C440" s="26" t="s">
        <v>131</v>
      </c>
      <c r="D440" s="27">
        <v>2</v>
      </c>
      <c r="E440" s="33"/>
      <c r="F440" s="32">
        <f t="shared" si="14"/>
        <v>0</v>
      </c>
      <c r="G440" s="31"/>
      <c r="H440" s="31">
        <f t="shared" si="15"/>
        <v>54</v>
      </c>
      <c r="I440" s="34">
        <v>46.96</v>
      </c>
    </row>
    <row r="441" s="8" customFormat="1" ht="20.1" customHeight="1" spans="1:9">
      <c r="A441" s="30" t="s">
        <v>1110</v>
      </c>
      <c r="B441" s="30" t="s">
        <v>1111</v>
      </c>
      <c r="C441" s="26" t="s">
        <v>1112</v>
      </c>
      <c r="D441" s="27">
        <v>10</v>
      </c>
      <c r="E441" s="33"/>
      <c r="F441" s="32">
        <f t="shared" si="14"/>
        <v>0</v>
      </c>
      <c r="G441" s="31"/>
      <c r="H441" s="31">
        <f t="shared" si="15"/>
        <v>2140.63</v>
      </c>
      <c r="I441" s="34">
        <v>1861.42</v>
      </c>
    </row>
    <row r="442" s="8" customFormat="1" ht="20.1" customHeight="1" spans="1:9">
      <c r="A442" s="30" t="s">
        <v>1113</v>
      </c>
      <c r="B442" s="30" t="s">
        <v>1114</v>
      </c>
      <c r="C442" s="26" t="s">
        <v>1112</v>
      </c>
      <c r="D442" s="27">
        <v>2</v>
      </c>
      <c r="E442" s="33"/>
      <c r="F442" s="32">
        <f t="shared" si="14"/>
        <v>0</v>
      </c>
      <c r="G442" s="31"/>
      <c r="H442" s="31">
        <f t="shared" si="15"/>
        <v>3210.95</v>
      </c>
      <c r="I442" s="34">
        <v>2792.13</v>
      </c>
    </row>
    <row r="443" s="8" customFormat="1" ht="20.1" customHeight="1" spans="1:9">
      <c r="A443" s="30" t="s">
        <v>1115</v>
      </c>
      <c r="B443" s="30" t="s">
        <v>1116</v>
      </c>
      <c r="C443" s="26"/>
      <c r="D443" s="27"/>
      <c r="E443" s="31"/>
      <c r="F443" s="32"/>
      <c r="G443" s="31"/>
      <c r="H443" s="31"/>
      <c r="I443" s="34"/>
    </row>
    <row r="444" s="8" customFormat="1" ht="20.1" customHeight="1" spans="1:9">
      <c r="A444" s="30" t="s">
        <v>1117</v>
      </c>
      <c r="B444" s="30" t="s">
        <v>1118</v>
      </c>
      <c r="C444" s="26"/>
      <c r="D444" s="27"/>
      <c r="E444" s="31"/>
      <c r="F444" s="32"/>
      <c r="G444" s="31"/>
      <c r="H444" s="31"/>
      <c r="I444" s="34"/>
    </row>
    <row r="445" s="8" customFormat="1" ht="20.1" customHeight="1" spans="1:9">
      <c r="A445" s="30" t="s">
        <v>1119</v>
      </c>
      <c r="B445" s="30" t="s">
        <v>1120</v>
      </c>
      <c r="C445" s="26"/>
      <c r="D445" s="27"/>
      <c r="E445" s="31"/>
      <c r="F445" s="32"/>
      <c r="G445" s="31"/>
      <c r="H445" s="31"/>
      <c r="I445" s="34"/>
    </row>
    <row r="446" s="8" customFormat="1" ht="20.1" customHeight="1" spans="1:9">
      <c r="A446" s="30" t="s">
        <v>1121</v>
      </c>
      <c r="B446" s="30" t="s">
        <v>1122</v>
      </c>
      <c r="C446" s="26" t="s">
        <v>68</v>
      </c>
      <c r="D446" s="27">
        <v>576.16</v>
      </c>
      <c r="E446" s="33"/>
      <c r="F446" s="32">
        <f t="shared" si="14"/>
        <v>0</v>
      </c>
      <c r="G446" s="31"/>
      <c r="H446" s="31">
        <f t="shared" si="15"/>
        <v>34.09</v>
      </c>
      <c r="I446" s="34">
        <v>29.64</v>
      </c>
    </row>
    <row r="447" s="8" customFormat="1" ht="20.1" customHeight="1" spans="1:9">
      <c r="A447" s="30" t="s">
        <v>1123</v>
      </c>
      <c r="B447" s="30" t="s">
        <v>1124</v>
      </c>
      <c r="C447" s="26" t="s">
        <v>68</v>
      </c>
      <c r="D447" s="27">
        <v>10633.1</v>
      </c>
      <c r="E447" s="33"/>
      <c r="F447" s="32">
        <f t="shared" si="14"/>
        <v>0</v>
      </c>
      <c r="G447" s="31"/>
      <c r="H447" s="31">
        <f t="shared" si="15"/>
        <v>46.81</v>
      </c>
      <c r="I447" s="34">
        <v>40.7</v>
      </c>
    </row>
    <row r="448" s="8" customFormat="1" ht="20.1" customHeight="1" spans="1:9">
      <c r="A448" s="30" t="s">
        <v>1125</v>
      </c>
      <c r="B448" s="30" t="s">
        <v>1126</v>
      </c>
      <c r="C448" s="26" t="s">
        <v>68</v>
      </c>
      <c r="D448" s="27">
        <v>8508.2</v>
      </c>
      <c r="E448" s="33"/>
      <c r="F448" s="32">
        <f t="shared" si="14"/>
        <v>0</v>
      </c>
      <c r="G448" s="31"/>
      <c r="H448" s="31">
        <f t="shared" si="15"/>
        <v>54.94</v>
      </c>
      <c r="I448" s="34">
        <v>47.77</v>
      </c>
    </row>
    <row r="449" s="8" customFormat="1" ht="20.1" customHeight="1" spans="1:9">
      <c r="A449" s="30" t="s">
        <v>1127</v>
      </c>
      <c r="B449" s="30" t="s">
        <v>1128</v>
      </c>
      <c r="C449" s="26" t="s">
        <v>68</v>
      </c>
      <c r="D449" s="27">
        <v>22024.14</v>
      </c>
      <c r="E449" s="33"/>
      <c r="F449" s="32">
        <f t="shared" si="14"/>
        <v>0</v>
      </c>
      <c r="G449" s="31"/>
      <c r="H449" s="31">
        <f t="shared" si="15"/>
        <v>14.56</v>
      </c>
      <c r="I449" s="34">
        <v>12.66</v>
      </c>
    </row>
    <row r="450" s="8" customFormat="1" ht="20.1" customHeight="1" spans="1:9">
      <c r="A450" s="30" t="s">
        <v>1129</v>
      </c>
      <c r="B450" s="30" t="s">
        <v>1130</v>
      </c>
      <c r="C450" s="26" t="s">
        <v>68</v>
      </c>
      <c r="D450" s="27">
        <v>2479.02</v>
      </c>
      <c r="E450" s="33"/>
      <c r="F450" s="32">
        <f t="shared" si="14"/>
        <v>0</v>
      </c>
      <c r="G450" s="31"/>
      <c r="H450" s="31">
        <f t="shared" si="15"/>
        <v>4.92</v>
      </c>
      <c r="I450" s="34">
        <v>4.28</v>
      </c>
    </row>
    <row r="451" s="8" customFormat="1" ht="20.1" customHeight="1" spans="1:9">
      <c r="A451" s="30" t="s">
        <v>1131</v>
      </c>
      <c r="B451" s="30" t="s">
        <v>1132</v>
      </c>
      <c r="C451" s="26" t="s">
        <v>68</v>
      </c>
      <c r="D451" s="27">
        <v>11202.04</v>
      </c>
      <c r="E451" s="33"/>
      <c r="F451" s="32">
        <f t="shared" si="14"/>
        <v>0</v>
      </c>
      <c r="G451" s="31"/>
      <c r="H451" s="31">
        <f t="shared" si="15"/>
        <v>16.41</v>
      </c>
      <c r="I451" s="34">
        <v>14.27</v>
      </c>
    </row>
    <row r="452" s="8" customFormat="1" ht="20.1" customHeight="1" spans="1:9">
      <c r="A452" s="30" t="s">
        <v>1133</v>
      </c>
      <c r="B452" s="30" t="s">
        <v>1134</v>
      </c>
      <c r="C452" s="26" t="s">
        <v>68</v>
      </c>
      <c r="D452" s="27">
        <v>8183.82</v>
      </c>
      <c r="E452" s="33"/>
      <c r="F452" s="32">
        <f t="shared" si="14"/>
        <v>0</v>
      </c>
      <c r="G452" s="31"/>
      <c r="H452" s="31">
        <f t="shared" si="15"/>
        <v>6.19</v>
      </c>
      <c r="I452" s="34">
        <v>5.38</v>
      </c>
    </row>
    <row r="453" s="8" customFormat="1" ht="20.1" customHeight="1" spans="1:9">
      <c r="A453" s="30" t="s">
        <v>1135</v>
      </c>
      <c r="B453" s="30" t="s">
        <v>1136</v>
      </c>
      <c r="C453" s="26" t="s">
        <v>68</v>
      </c>
      <c r="D453" s="27">
        <v>181.935</v>
      </c>
      <c r="E453" s="33"/>
      <c r="F453" s="32">
        <f t="shared" si="14"/>
        <v>0</v>
      </c>
      <c r="G453" s="31"/>
      <c r="H453" s="31">
        <f t="shared" si="15"/>
        <v>22.24</v>
      </c>
      <c r="I453" s="34">
        <v>19.34</v>
      </c>
    </row>
    <row r="454" s="8" customFormat="1" ht="20.1" customHeight="1" spans="1:9">
      <c r="A454" s="30" t="s">
        <v>1137</v>
      </c>
      <c r="B454" s="30" t="s">
        <v>1138</v>
      </c>
      <c r="C454" s="26"/>
      <c r="D454" s="27"/>
      <c r="E454" s="31"/>
      <c r="F454" s="32"/>
      <c r="G454" s="31"/>
      <c r="H454" s="31"/>
      <c r="I454" s="34"/>
    </row>
    <row r="455" s="8" customFormat="1" ht="20.1" customHeight="1" spans="1:9">
      <c r="A455" s="30" t="s">
        <v>1139</v>
      </c>
      <c r="B455" s="30" t="s">
        <v>1140</v>
      </c>
      <c r="C455" s="26" t="s">
        <v>68</v>
      </c>
      <c r="D455" s="27">
        <v>2430.16</v>
      </c>
      <c r="E455" s="33"/>
      <c r="F455" s="32">
        <f t="shared" ref="F455:F518" si="16">IF(OR(E455&lt;G455,E455&gt;H455),"不符合单价范围",(ROUND(ROUND(E455,2)*D455,0)))</f>
        <v>0</v>
      </c>
      <c r="G455" s="31"/>
      <c r="H455" s="31">
        <f t="shared" si="15"/>
        <v>10.19</v>
      </c>
      <c r="I455" s="34">
        <v>8.86</v>
      </c>
    </row>
    <row r="456" s="8" customFormat="1" ht="20.1" customHeight="1" spans="1:9">
      <c r="A456" s="30" t="s">
        <v>1141</v>
      </c>
      <c r="B456" s="30" t="s">
        <v>1142</v>
      </c>
      <c r="C456" s="26"/>
      <c r="D456" s="27"/>
      <c r="E456" s="31"/>
      <c r="F456" s="32"/>
      <c r="G456" s="31"/>
      <c r="H456" s="31"/>
      <c r="I456" s="34"/>
    </row>
    <row r="457" s="8" customFormat="1" ht="20.1" customHeight="1" spans="1:9">
      <c r="A457" s="30" t="s">
        <v>1143</v>
      </c>
      <c r="B457" s="30" t="s">
        <v>1144</v>
      </c>
      <c r="C457" s="26" t="s">
        <v>68</v>
      </c>
      <c r="D457" s="27">
        <v>23252.49</v>
      </c>
      <c r="E457" s="33"/>
      <c r="F457" s="32">
        <f t="shared" si="16"/>
        <v>0</v>
      </c>
      <c r="G457" s="31"/>
      <c r="H457" s="31">
        <f t="shared" si="15"/>
        <v>46.43</v>
      </c>
      <c r="I457" s="34">
        <v>40.37</v>
      </c>
    </row>
    <row r="458" s="8" customFormat="1" ht="20.1" customHeight="1" spans="1:9">
      <c r="A458" s="30" t="s">
        <v>1145</v>
      </c>
      <c r="B458" s="30" t="s">
        <v>1146</v>
      </c>
      <c r="C458" s="26"/>
      <c r="D458" s="27"/>
      <c r="E458" s="31"/>
      <c r="F458" s="32"/>
      <c r="G458" s="31"/>
      <c r="H458" s="31"/>
      <c r="I458" s="34"/>
    </row>
    <row r="459" s="8" customFormat="1" ht="20.1" customHeight="1" spans="1:9">
      <c r="A459" s="30" t="s">
        <v>1147</v>
      </c>
      <c r="B459" s="30" t="s">
        <v>1148</v>
      </c>
      <c r="C459" s="26"/>
      <c r="D459" s="27"/>
      <c r="E459" s="31"/>
      <c r="F459" s="32"/>
      <c r="G459" s="31"/>
      <c r="H459" s="31"/>
      <c r="I459" s="34"/>
    </row>
    <row r="460" s="8" customFormat="1" ht="20.1" customHeight="1" spans="1:9">
      <c r="A460" s="30" t="s">
        <v>1149</v>
      </c>
      <c r="B460" s="30" t="s">
        <v>1150</v>
      </c>
      <c r="C460" s="26"/>
      <c r="D460" s="27"/>
      <c r="E460" s="31"/>
      <c r="F460" s="32"/>
      <c r="G460" s="31"/>
      <c r="H460" s="31"/>
      <c r="I460" s="34"/>
    </row>
    <row r="461" s="8" customFormat="1" ht="20.1" customHeight="1" spans="1:9">
      <c r="A461" s="30" t="s">
        <v>1151</v>
      </c>
      <c r="B461" s="30" t="s">
        <v>1152</v>
      </c>
      <c r="C461" s="26"/>
      <c r="D461" s="27"/>
      <c r="E461" s="31"/>
      <c r="F461" s="32"/>
      <c r="G461" s="31"/>
      <c r="H461" s="31"/>
      <c r="I461" s="34"/>
    </row>
    <row r="462" s="8" customFormat="1" ht="20.1" customHeight="1" spans="1:9">
      <c r="A462" s="30" t="s">
        <v>1153</v>
      </c>
      <c r="B462" s="30" t="s">
        <v>1154</v>
      </c>
      <c r="C462" s="26" t="s">
        <v>1155</v>
      </c>
      <c r="D462" s="27">
        <v>4</v>
      </c>
      <c r="E462" s="33"/>
      <c r="F462" s="32">
        <f t="shared" si="16"/>
        <v>0</v>
      </c>
      <c r="G462" s="31"/>
      <c r="H462" s="31">
        <f t="shared" si="15"/>
        <v>3113.98</v>
      </c>
      <c r="I462" s="34">
        <v>2707.81</v>
      </c>
    </row>
    <row r="463" s="8" customFormat="1" ht="20.1" customHeight="1" spans="1:9">
      <c r="A463" s="30" t="s">
        <v>1156</v>
      </c>
      <c r="B463" s="30" t="s">
        <v>1157</v>
      </c>
      <c r="C463" s="26" t="s">
        <v>1155</v>
      </c>
      <c r="D463" s="27">
        <v>4</v>
      </c>
      <c r="E463" s="33"/>
      <c r="F463" s="32">
        <f t="shared" si="16"/>
        <v>0</v>
      </c>
      <c r="G463" s="31"/>
      <c r="H463" s="31">
        <f t="shared" si="15"/>
        <v>4398.36</v>
      </c>
      <c r="I463" s="34">
        <v>3824.66</v>
      </c>
    </row>
    <row r="464" s="8" customFormat="1" ht="20.1" customHeight="1" spans="1:9">
      <c r="A464" s="30" t="s">
        <v>1158</v>
      </c>
      <c r="B464" s="30" t="s">
        <v>1159</v>
      </c>
      <c r="C464" s="26" t="s">
        <v>1155</v>
      </c>
      <c r="D464" s="27">
        <v>4</v>
      </c>
      <c r="E464" s="33"/>
      <c r="F464" s="32">
        <f t="shared" si="16"/>
        <v>0</v>
      </c>
      <c r="G464" s="31"/>
      <c r="H464" s="31">
        <f t="shared" si="15"/>
        <v>3970.24</v>
      </c>
      <c r="I464" s="34">
        <v>3452.38</v>
      </c>
    </row>
    <row r="465" s="8" customFormat="1" ht="20.1" customHeight="1" spans="1:9">
      <c r="A465" s="30" t="s">
        <v>1160</v>
      </c>
      <c r="B465" s="30" t="s">
        <v>1161</v>
      </c>
      <c r="C465" s="26" t="s">
        <v>1155</v>
      </c>
      <c r="D465" s="27">
        <v>1</v>
      </c>
      <c r="E465" s="33"/>
      <c r="F465" s="32">
        <f t="shared" si="16"/>
        <v>0</v>
      </c>
      <c r="G465" s="31"/>
      <c r="H465" s="31">
        <f t="shared" si="15"/>
        <v>3541.86</v>
      </c>
      <c r="I465" s="34">
        <v>3079.88</v>
      </c>
    </row>
    <row r="466" s="8" customFormat="1" ht="20.1" customHeight="1" spans="1:9">
      <c r="A466" s="30" t="s">
        <v>1162</v>
      </c>
      <c r="B466" s="30" t="s">
        <v>1163</v>
      </c>
      <c r="C466" s="26" t="s">
        <v>1155</v>
      </c>
      <c r="D466" s="27">
        <v>1</v>
      </c>
      <c r="E466" s="33"/>
      <c r="F466" s="32">
        <f t="shared" si="16"/>
        <v>0</v>
      </c>
      <c r="G466" s="31"/>
      <c r="H466" s="31">
        <f t="shared" si="15"/>
        <v>4826.24</v>
      </c>
      <c r="I466" s="34">
        <v>4196.73</v>
      </c>
    </row>
    <row r="467" s="8" customFormat="1" ht="20.1" customHeight="1" spans="1:9">
      <c r="A467" s="30" t="s">
        <v>1164</v>
      </c>
      <c r="B467" s="30" t="s">
        <v>1165</v>
      </c>
      <c r="C467" s="26" t="s">
        <v>1155</v>
      </c>
      <c r="D467" s="27">
        <v>4</v>
      </c>
      <c r="E467" s="33"/>
      <c r="F467" s="32">
        <f t="shared" si="16"/>
        <v>0</v>
      </c>
      <c r="G467" s="31"/>
      <c r="H467" s="31">
        <f t="shared" si="15"/>
        <v>3970.24</v>
      </c>
      <c r="I467" s="34">
        <v>3452.38</v>
      </c>
    </row>
    <row r="468" s="8" customFormat="1" ht="20.1" customHeight="1" spans="1:9">
      <c r="A468" s="30" t="s">
        <v>1166</v>
      </c>
      <c r="B468" s="30" t="s">
        <v>1167</v>
      </c>
      <c r="C468" s="26" t="s">
        <v>1155</v>
      </c>
      <c r="D468" s="27">
        <v>53</v>
      </c>
      <c r="E468" s="33"/>
      <c r="F468" s="32">
        <f t="shared" si="16"/>
        <v>0</v>
      </c>
      <c r="G468" s="31"/>
      <c r="H468" s="31">
        <f t="shared" si="15"/>
        <v>1615.52</v>
      </c>
      <c r="I468" s="34">
        <v>1404.8</v>
      </c>
    </row>
    <row r="469" s="8" customFormat="1" ht="20.1" customHeight="1" spans="1:9">
      <c r="A469" s="30" t="s">
        <v>1168</v>
      </c>
      <c r="B469" s="30" t="s">
        <v>1169</v>
      </c>
      <c r="C469" s="26" t="s">
        <v>1155</v>
      </c>
      <c r="D469" s="27">
        <v>2</v>
      </c>
      <c r="E469" s="33"/>
      <c r="F469" s="32">
        <f t="shared" si="16"/>
        <v>0</v>
      </c>
      <c r="G469" s="31"/>
      <c r="H469" s="31">
        <f t="shared" si="15"/>
        <v>4398.12</v>
      </c>
      <c r="I469" s="34">
        <v>3824.45</v>
      </c>
    </row>
    <row r="470" s="8" customFormat="1" ht="20.1" customHeight="1" spans="1:9">
      <c r="A470" s="30" t="s">
        <v>1170</v>
      </c>
      <c r="B470" s="30" t="s">
        <v>1171</v>
      </c>
      <c r="C470" s="26" t="s">
        <v>1155</v>
      </c>
      <c r="D470" s="27">
        <v>1</v>
      </c>
      <c r="E470" s="33"/>
      <c r="F470" s="32">
        <f t="shared" si="16"/>
        <v>0</v>
      </c>
      <c r="G470" s="31"/>
      <c r="H470" s="31">
        <f t="shared" si="15"/>
        <v>3970</v>
      </c>
      <c r="I470" s="34">
        <v>3452.17</v>
      </c>
    </row>
    <row r="471" s="8" customFormat="1" ht="20.1" customHeight="1" spans="1:9">
      <c r="A471" s="30" t="s">
        <v>1172</v>
      </c>
      <c r="B471" s="30" t="s">
        <v>1173</v>
      </c>
      <c r="C471" s="26" t="s">
        <v>1155</v>
      </c>
      <c r="D471" s="27">
        <v>1</v>
      </c>
      <c r="E471" s="33"/>
      <c r="F471" s="32">
        <f t="shared" si="16"/>
        <v>0</v>
      </c>
      <c r="G471" s="31"/>
      <c r="H471" s="31">
        <f t="shared" si="15"/>
        <v>3755.92</v>
      </c>
      <c r="I471" s="34">
        <v>3266.02</v>
      </c>
    </row>
    <row r="472" s="8" customFormat="1" ht="20.1" customHeight="1" spans="1:9">
      <c r="A472" s="30" t="s">
        <v>1174</v>
      </c>
      <c r="B472" s="30" t="s">
        <v>1175</v>
      </c>
      <c r="C472" s="26" t="s">
        <v>1155</v>
      </c>
      <c r="D472" s="27">
        <v>4</v>
      </c>
      <c r="E472" s="33"/>
      <c r="F472" s="32">
        <f t="shared" si="16"/>
        <v>0</v>
      </c>
      <c r="G472" s="31"/>
      <c r="H472" s="31">
        <f t="shared" si="15"/>
        <v>3221.01</v>
      </c>
      <c r="I472" s="34">
        <v>2800.88</v>
      </c>
    </row>
    <row r="473" s="8" customFormat="1" ht="20.1" customHeight="1" spans="1:9">
      <c r="A473" s="30" t="s">
        <v>1176</v>
      </c>
      <c r="B473" s="30" t="s">
        <v>1177</v>
      </c>
      <c r="C473" s="26" t="s">
        <v>1155</v>
      </c>
      <c r="D473" s="27">
        <v>6</v>
      </c>
      <c r="E473" s="33"/>
      <c r="F473" s="32">
        <f t="shared" si="16"/>
        <v>0</v>
      </c>
      <c r="G473" s="31"/>
      <c r="H473" s="31">
        <f t="shared" si="15"/>
        <v>968.02</v>
      </c>
      <c r="I473" s="34">
        <v>841.76</v>
      </c>
    </row>
    <row r="474" s="8" customFormat="1" ht="20.1" customHeight="1" spans="1:9">
      <c r="A474" s="30" t="s">
        <v>1178</v>
      </c>
      <c r="B474" s="30" t="s">
        <v>1179</v>
      </c>
      <c r="C474" s="26"/>
      <c r="D474" s="27"/>
      <c r="E474" s="31"/>
      <c r="F474" s="32"/>
      <c r="G474" s="31"/>
      <c r="H474" s="31"/>
      <c r="I474" s="34"/>
    </row>
    <row r="475" s="8" customFormat="1" ht="20.1" customHeight="1" spans="1:9">
      <c r="A475" s="30" t="s">
        <v>1180</v>
      </c>
      <c r="B475" s="30" t="s">
        <v>1181</v>
      </c>
      <c r="C475" s="26" t="s">
        <v>1155</v>
      </c>
      <c r="D475" s="27">
        <v>1</v>
      </c>
      <c r="E475" s="33"/>
      <c r="F475" s="32">
        <f t="shared" si="16"/>
        <v>0</v>
      </c>
      <c r="G475" s="31"/>
      <c r="H475" s="31">
        <f t="shared" si="15"/>
        <v>3113.74</v>
      </c>
      <c r="I475" s="34">
        <v>2707.6</v>
      </c>
    </row>
    <row r="476" s="8" customFormat="1" ht="20.1" customHeight="1" spans="1:9">
      <c r="A476" s="30" t="s">
        <v>1182</v>
      </c>
      <c r="B476" s="30" t="s">
        <v>1183</v>
      </c>
      <c r="C476" s="26" t="s">
        <v>1155</v>
      </c>
      <c r="D476" s="27">
        <v>1</v>
      </c>
      <c r="E476" s="33"/>
      <c r="F476" s="32">
        <f t="shared" si="16"/>
        <v>0</v>
      </c>
      <c r="G476" s="31"/>
      <c r="H476" s="31">
        <f t="shared" si="15"/>
        <v>4398.12</v>
      </c>
      <c r="I476" s="34">
        <v>3824.45</v>
      </c>
    </row>
    <row r="477" s="8" customFormat="1" ht="20.1" customHeight="1" spans="1:9">
      <c r="A477" s="30" t="s">
        <v>1184</v>
      </c>
      <c r="B477" s="30" t="s">
        <v>1185</v>
      </c>
      <c r="C477" s="26" t="s">
        <v>1155</v>
      </c>
      <c r="D477" s="27">
        <v>1</v>
      </c>
      <c r="E477" s="33"/>
      <c r="F477" s="32">
        <f t="shared" si="16"/>
        <v>0</v>
      </c>
      <c r="G477" s="31"/>
      <c r="H477" s="31">
        <f t="shared" si="15"/>
        <v>3970</v>
      </c>
      <c r="I477" s="34">
        <v>3452.17</v>
      </c>
    </row>
    <row r="478" s="8" customFormat="1" ht="20.1" customHeight="1" spans="1:9">
      <c r="A478" s="30" t="s">
        <v>1186</v>
      </c>
      <c r="B478" s="30" t="s">
        <v>1187</v>
      </c>
      <c r="C478" s="26" t="s">
        <v>1155</v>
      </c>
      <c r="D478" s="27">
        <v>1</v>
      </c>
      <c r="E478" s="33"/>
      <c r="F478" s="32">
        <f t="shared" si="16"/>
        <v>0</v>
      </c>
      <c r="G478" s="31"/>
      <c r="H478" s="31">
        <f t="shared" si="15"/>
        <v>3970</v>
      </c>
      <c r="I478" s="34">
        <v>3452.17</v>
      </c>
    </row>
    <row r="479" s="8" customFormat="1" ht="20.1" customHeight="1" spans="1:9">
      <c r="A479" s="30" t="s">
        <v>1188</v>
      </c>
      <c r="B479" s="30" t="s">
        <v>1189</v>
      </c>
      <c r="C479" s="26" t="s">
        <v>1155</v>
      </c>
      <c r="D479" s="27">
        <v>1</v>
      </c>
      <c r="E479" s="33"/>
      <c r="F479" s="32">
        <f t="shared" si="16"/>
        <v>0</v>
      </c>
      <c r="G479" s="31"/>
      <c r="H479" s="31">
        <f t="shared" si="15"/>
        <v>3755.92</v>
      </c>
      <c r="I479" s="34">
        <v>3266.02</v>
      </c>
    </row>
    <row r="480" s="8" customFormat="1" ht="20.1" customHeight="1" spans="1:9">
      <c r="A480" s="30" t="s">
        <v>1190</v>
      </c>
      <c r="B480" s="30" t="s">
        <v>1175</v>
      </c>
      <c r="C480" s="26" t="s">
        <v>1155</v>
      </c>
      <c r="D480" s="27">
        <v>1</v>
      </c>
      <c r="E480" s="33"/>
      <c r="F480" s="32">
        <f t="shared" si="16"/>
        <v>0</v>
      </c>
      <c r="G480" s="31"/>
      <c r="H480" s="31">
        <f t="shared" si="15"/>
        <v>3220.77</v>
      </c>
      <c r="I480" s="34">
        <v>2800.67</v>
      </c>
    </row>
    <row r="481" s="8" customFormat="1" ht="20.1" customHeight="1" spans="1:9">
      <c r="A481" s="30" t="s">
        <v>1191</v>
      </c>
      <c r="B481" s="30" t="s">
        <v>1192</v>
      </c>
      <c r="C481" s="26"/>
      <c r="D481" s="27"/>
      <c r="E481" s="31"/>
      <c r="F481" s="32"/>
      <c r="G481" s="31"/>
      <c r="H481" s="31"/>
      <c r="I481" s="34"/>
    </row>
    <row r="482" s="8" customFormat="1" ht="20.1" customHeight="1" spans="1:9">
      <c r="A482" s="30" t="s">
        <v>1193</v>
      </c>
      <c r="B482" s="30" t="s">
        <v>1194</v>
      </c>
      <c r="C482" s="26" t="s">
        <v>1155</v>
      </c>
      <c r="D482" s="27">
        <v>1</v>
      </c>
      <c r="E482" s="33"/>
      <c r="F482" s="32">
        <f t="shared" si="16"/>
        <v>0</v>
      </c>
      <c r="G482" s="31"/>
      <c r="H482" s="31">
        <f t="shared" si="15"/>
        <v>3113.74</v>
      </c>
      <c r="I482" s="34">
        <v>2707.6</v>
      </c>
    </row>
    <row r="483" s="8" customFormat="1" ht="20.1" customHeight="1" spans="1:9">
      <c r="A483" s="30" t="s">
        <v>1195</v>
      </c>
      <c r="B483" s="30" t="s">
        <v>1196</v>
      </c>
      <c r="C483" s="26" t="s">
        <v>1155</v>
      </c>
      <c r="D483" s="27">
        <v>1</v>
      </c>
      <c r="E483" s="33"/>
      <c r="F483" s="32">
        <f t="shared" si="16"/>
        <v>0</v>
      </c>
      <c r="G483" s="31"/>
      <c r="H483" s="31">
        <f t="shared" si="15"/>
        <v>5254.37</v>
      </c>
      <c r="I483" s="34">
        <v>4569.02</v>
      </c>
    </row>
    <row r="484" s="8" customFormat="1" ht="20.1" customHeight="1" spans="1:9">
      <c r="A484" s="30" t="s">
        <v>1197</v>
      </c>
      <c r="B484" s="30" t="s">
        <v>1198</v>
      </c>
      <c r="C484" s="26" t="s">
        <v>1155</v>
      </c>
      <c r="D484" s="27">
        <v>1</v>
      </c>
      <c r="E484" s="33"/>
      <c r="F484" s="32">
        <f t="shared" si="16"/>
        <v>0</v>
      </c>
      <c r="G484" s="31"/>
      <c r="H484" s="31">
        <f t="shared" si="15"/>
        <v>3799.13</v>
      </c>
      <c r="I484" s="34">
        <v>3303.59</v>
      </c>
    </row>
    <row r="485" s="8" customFormat="1" ht="20.1" customHeight="1" spans="1:9">
      <c r="A485" s="30" t="s">
        <v>1199</v>
      </c>
      <c r="B485" s="30" t="s">
        <v>1200</v>
      </c>
      <c r="C485" s="26" t="s">
        <v>1155</v>
      </c>
      <c r="D485" s="27">
        <v>1</v>
      </c>
      <c r="E485" s="33"/>
      <c r="F485" s="32">
        <f t="shared" si="16"/>
        <v>0</v>
      </c>
      <c r="G485" s="31"/>
      <c r="H485" s="31">
        <f t="shared" ref="H485:H548" si="17">ROUND(ROUND(I485,2)*1.15,2)</f>
        <v>3541.86</v>
      </c>
      <c r="I485" s="34">
        <v>3079.88</v>
      </c>
    </row>
    <row r="486" s="8" customFormat="1" ht="20.1" customHeight="1" spans="1:9">
      <c r="A486" s="30" t="s">
        <v>1201</v>
      </c>
      <c r="B486" s="30" t="s">
        <v>1202</v>
      </c>
      <c r="C486" s="26" t="s">
        <v>1155</v>
      </c>
      <c r="D486" s="27">
        <v>4</v>
      </c>
      <c r="E486" s="33"/>
      <c r="F486" s="32">
        <f t="shared" si="16"/>
        <v>0</v>
      </c>
      <c r="G486" s="31"/>
      <c r="H486" s="31">
        <f t="shared" si="17"/>
        <v>3970.24</v>
      </c>
      <c r="I486" s="34">
        <v>3452.38</v>
      </c>
    </row>
    <row r="487" s="8" customFormat="1" ht="20.1" customHeight="1" spans="1:9">
      <c r="A487" s="30" t="s">
        <v>1203</v>
      </c>
      <c r="B487" s="30" t="s">
        <v>1204</v>
      </c>
      <c r="C487" s="26" t="s">
        <v>1155</v>
      </c>
      <c r="D487" s="27">
        <v>22</v>
      </c>
      <c r="E487" s="33"/>
      <c r="F487" s="32">
        <f t="shared" si="16"/>
        <v>0</v>
      </c>
      <c r="G487" s="31"/>
      <c r="H487" s="31">
        <f t="shared" si="17"/>
        <v>1615.52</v>
      </c>
      <c r="I487" s="34">
        <v>1404.8</v>
      </c>
    </row>
    <row r="488" s="8" customFormat="1" ht="20.1" customHeight="1" spans="1:9">
      <c r="A488" s="30" t="s">
        <v>1205</v>
      </c>
      <c r="B488" s="30" t="s">
        <v>1206</v>
      </c>
      <c r="C488" s="26" t="s">
        <v>1155</v>
      </c>
      <c r="D488" s="27">
        <v>1</v>
      </c>
      <c r="E488" s="33"/>
      <c r="F488" s="32">
        <f t="shared" si="16"/>
        <v>0</v>
      </c>
      <c r="G488" s="31"/>
      <c r="H488" s="31">
        <f t="shared" si="17"/>
        <v>3970</v>
      </c>
      <c r="I488" s="34">
        <v>3452.17</v>
      </c>
    </row>
    <row r="489" s="8" customFormat="1" ht="20.1" customHeight="1" spans="1:9">
      <c r="A489" s="30" t="s">
        <v>1207</v>
      </c>
      <c r="B489" s="30" t="s">
        <v>1208</v>
      </c>
      <c r="C489" s="26" t="s">
        <v>1155</v>
      </c>
      <c r="D489" s="27">
        <v>1</v>
      </c>
      <c r="E489" s="33"/>
      <c r="F489" s="32">
        <f t="shared" si="16"/>
        <v>0</v>
      </c>
      <c r="G489" s="31"/>
      <c r="H489" s="31">
        <f t="shared" si="17"/>
        <v>4826.24</v>
      </c>
      <c r="I489" s="34">
        <v>4196.73</v>
      </c>
    </row>
    <row r="490" s="8" customFormat="1" ht="20.1" customHeight="1" spans="1:9">
      <c r="A490" s="30" t="s">
        <v>1209</v>
      </c>
      <c r="B490" s="30" t="s">
        <v>1210</v>
      </c>
      <c r="C490" s="26" t="s">
        <v>1155</v>
      </c>
      <c r="D490" s="27">
        <v>1</v>
      </c>
      <c r="E490" s="33"/>
      <c r="F490" s="32">
        <f t="shared" si="16"/>
        <v>0</v>
      </c>
      <c r="G490" s="31"/>
      <c r="H490" s="31">
        <f t="shared" si="17"/>
        <v>3970</v>
      </c>
      <c r="I490" s="34">
        <v>3452.17</v>
      </c>
    </row>
    <row r="491" s="8" customFormat="1" ht="20.1" customHeight="1" spans="1:9">
      <c r="A491" s="30" t="s">
        <v>1211</v>
      </c>
      <c r="B491" s="30" t="s">
        <v>1212</v>
      </c>
      <c r="C491" s="26" t="s">
        <v>1155</v>
      </c>
      <c r="D491" s="27">
        <v>1</v>
      </c>
      <c r="E491" s="33"/>
      <c r="F491" s="32">
        <f t="shared" si="16"/>
        <v>0</v>
      </c>
      <c r="G491" s="31"/>
      <c r="H491" s="31">
        <f t="shared" si="17"/>
        <v>3970</v>
      </c>
      <c r="I491" s="34">
        <v>3452.17</v>
      </c>
    </row>
    <row r="492" s="8" customFormat="1" ht="20.1" customHeight="1" spans="1:9">
      <c r="A492" s="30" t="s">
        <v>1213</v>
      </c>
      <c r="B492" s="30" t="s">
        <v>1175</v>
      </c>
      <c r="C492" s="26" t="s">
        <v>1155</v>
      </c>
      <c r="D492" s="27">
        <v>1</v>
      </c>
      <c r="E492" s="33"/>
      <c r="F492" s="32">
        <f t="shared" si="16"/>
        <v>0</v>
      </c>
      <c r="G492" s="31"/>
      <c r="H492" s="31">
        <f t="shared" si="17"/>
        <v>3220.77</v>
      </c>
      <c r="I492" s="34">
        <v>2800.67</v>
      </c>
    </row>
    <row r="493" s="8" customFormat="1" ht="20.1" customHeight="1" spans="1:9">
      <c r="A493" s="30" t="s">
        <v>1214</v>
      </c>
      <c r="B493" s="30" t="s">
        <v>1177</v>
      </c>
      <c r="C493" s="26" t="s">
        <v>1155</v>
      </c>
      <c r="D493" s="27">
        <v>2</v>
      </c>
      <c r="E493" s="33"/>
      <c r="F493" s="32">
        <f t="shared" si="16"/>
        <v>0</v>
      </c>
      <c r="G493" s="31"/>
      <c r="H493" s="31">
        <f t="shared" si="17"/>
        <v>968.2</v>
      </c>
      <c r="I493" s="34">
        <v>841.91</v>
      </c>
    </row>
    <row r="494" s="8" customFormat="1" ht="20.1" customHeight="1" spans="1:9">
      <c r="A494" s="30" t="s">
        <v>1215</v>
      </c>
      <c r="B494" s="30" t="s">
        <v>1216</v>
      </c>
      <c r="C494" s="26"/>
      <c r="D494" s="27"/>
      <c r="E494" s="31"/>
      <c r="F494" s="32"/>
      <c r="G494" s="31"/>
      <c r="H494" s="31"/>
      <c r="I494" s="34"/>
    </row>
    <row r="495" s="8" customFormat="1" ht="20.1" customHeight="1" spans="1:9">
      <c r="A495" s="30" t="s">
        <v>1217</v>
      </c>
      <c r="B495" s="30" t="s">
        <v>1218</v>
      </c>
      <c r="C495" s="26" t="s">
        <v>1155</v>
      </c>
      <c r="D495" s="27">
        <v>1</v>
      </c>
      <c r="E495" s="33"/>
      <c r="F495" s="32">
        <f t="shared" si="16"/>
        <v>0</v>
      </c>
      <c r="G495" s="31"/>
      <c r="H495" s="31">
        <f t="shared" si="17"/>
        <v>3541.86</v>
      </c>
      <c r="I495" s="34">
        <v>3079.88</v>
      </c>
    </row>
    <row r="496" s="8" customFormat="1" ht="20.1" customHeight="1" spans="1:9">
      <c r="A496" s="30" t="s">
        <v>1219</v>
      </c>
      <c r="B496" s="30" t="s">
        <v>1220</v>
      </c>
      <c r="C496" s="26" t="s">
        <v>1155</v>
      </c>
      <c r="D496" s="27">
        <v>1</v>
      </c>
      <c r="E496" s="33"/>
      <c r="F496" s="32">
        <f t="shared" si="16"/>
        <v>0</v>
      </c>
      <c r="G496" s="31"/>
      <c r="H496" s="31">
        <f t="shared" si="17"/>
        <v>3970</v>
      </c>
      <c r="I496" s="34">
        <v>3452.17</v>
      </c>
    </row>
    <row r="497" s="8" customFormat="1" ht="20.1" customHeight="1" spans="1:9">
      <c r="A497" s="30" t="s">
        <v>1221</v>
      </c>
      <c r="B497" s="30" t="s">
        <v>1222</v>
      </c>
      <c r="C497" s="26" t="s">
        <v>1155</v>
      </c>
      <c r="D497" s="27">
        <v>1</v>
      </c>
      <c r="E497" s="33"/>
      <c r="F497" s="32">
        <f t="shared" si="16"/>
        <v>0</v>
      </c>
      <c r="G497" s="31"/>
      <c r="H497" s="31">
        <f t="shared" si="17"/>
        <v>3970</v>
      </c>
      <c r="I497" s="34">
        <v>3452.17</v>
      </c>
    </row>
    <row r="498" s="8" customFormat="1" ht="20.1" customHeight="1" spans="1:9">
      <c r="A498" s="30" t="s">
        <v>1223</v>
      </c>
      <c r="B498" s="30" t="s">
        <v>1224</v>
      </c>
      <c r="C498" s="26"/>
      <c r="D498" s="27"/>
      <c r="E498" s="31"/>
      <c r="F498" s="32"/>
      <c r="G498" s="31"/>
      <c r="H498" s="31"/>
      <c r="I498" s="34"/>
    </row>
    <row r="499" s="8" customFormat="1" ht="20.1" customHeight="1" spans="1:9">
      <c r="A499" s="30" t="s">
        <v>1225</v>
      </c>
      <c r="B499" s="30" t="s">
        <v>1226</v>
      </c>
      <c r="C499" s="26" t="s">
        <v>1155</v>
      </c>
      <c r="D499" s="27">
        <v>1</v>
      </c>
      <c r="E499" s="33"/>
      <c r="F499" s="32">
        <f t="shared" si="16"/>
        <v>0</v>
      </c>
      <c r="G499" s="31"/>
      <c r="H499" s="31">
        <f t="shared" si="17"/>
        <v>3970</v>
      </c>
      <c r="I499" s="34">
        <v>3452.17</v>
      </c>
    </row>
    <row r="500" s="8" customFormat="1" ht="20.1" customHeight="1" spans="1:9">
      <c r="A500" s="30" t="s">
        <v>1227</v>
      </c>
      <c r="B500" s="30" t="s">
        <v>1228</v>
      </c>
      <c r="C500" s="26" t="s">
        <v>1155</v>
      </c>
      <c r="D500" s="27">
        <v>1</v>
      </c>
      <c r="E500" s="33"/>
      <c r="F500" s="32">
        <f t="shared" si="16"/>
        <v>0</v>
      </c>
      <c r="G500" s="31"/>
      <c r="H500" s="31">
        <f t="shared" si="17"/>
        <v>4826.24</v>
      </c>
      <c r="I500" s="34">
        <v>4196.73</v>
      </c>
    </row>
    <row r="501" s="8" customFormat="1" ht="20.1" customHeight="1" spans="1:9">
      <c r="A501" s="30" t="s">
        <v>1229</v>
      </c>
      <c r="B501" s="30" t="s">
        <v>1175</v>
      </c>
      <c r="C501" s="26" t="s">
        <v>1155</v>
      </c>
      <c r="D501" s="27">
        <v>1</v>
      </c>
      <c r="E501" s="33"/>
      <c r="F501" s="32">
        <f t="shared" si="16"/>
        <v>0</v>
      </c>
      <c r="G501" s="31"/>
      <c r="H501" s="31">
        <f t="shared" si="17"/>
        <v>3220.77</v>
      </c>
      <c r="I501" s="34">
        <v>2800.67</v>
      </c>
    </row>
    <row r="502" s="8" customFormat="1" ht="20.1" customHeight="1" spans="1:9">
      <c r="A502" s="30" t="s">
        <v>1230</v>
      </c>
      <c r="B502" s="30" t="s">
        <v>1231</v>
      </c>
      <c r="C502" s="26" t="s">
        <v>1155</v>
      </c>
      <c r="D502" s="27">
        <v>1</v>
      </c>
      <c r="E502" s="33"/>
      <c r="F502" s="32">
        <f t="shared" si="16"/>
        <v>0</v>
      </c>
      <c r="G502" s="31"/>
      <c r="H502" s="31">
        <f t="shared" si="17"/>
        <v>650.05</v>
      </c>
      <c r="I502" s="34">
        <v>565.26</v>
      </c>
    </row>
    <row r="503" s="8" customFormat="1" ht="20.1" customHeight="1" spans="1:9">
      <c r="A503" s="30" t="s">
        <v>1232</v>
      </c>
      <c r="B503" s="30" t="s">
        <v>1233</v>
      </c>
      <c r="C503" s="26"/>
      <c r="D503" s="27"/>
      <c r="E503" s="31"/>
      <c r="F503" s="32"/>
      <c r="G503" s="31"/>
      <c r="H503" s="31"/>
      <c r="I503" s="34"/>
    </row>
    <row r="504" s="8" customFormat="1" ht="20.1" customHeight="1" spans="1:9">
      <c r="A504" s="30" t="s">
        <v>1234</v>
      </c>
      <c r="B504" s="30" t="s">
        <v>1235</v>
      </c>
      <c r="C504" s="26" t="s">
        <v>1155</v>
      </c>
      <c r="D504" s="27">
        <v>6</v>
      </c>
      <c r="E504" s="33"/>
      <c r="F504" s="32">
        <f t="shared" si="16"/>
        <v>0</v>
      </c>
      <c r="G504" s="31"/>
      <c r="H504" s="31">
        <f t="shared" si="17"/>
        <v>5351.26</v>
      </c>
      <c r="I504" s="34">
        <v>4653.27</v>
      </c>
    </row>
    <row r="505" s="8" customFormat="1" ht="20.1" customHeight="1" spans="1:9">
      <c r="A505" s="30" t="s">
        <v>1236</v>
      </c>
      <c r="B505" s="30" t="s">
        <v>1237</v>
      </c>
      <c r="C505" s="26" t="s">
        <v>1155</v>
      </c>
      <c r="D505" s="27">
        <v>1</v>
      </c>
      <c r="E505" s="33"/>
      <c r="F505" s="32">
        <f t="shared" si="16"/>
        <v>0</v>
      </c>
      <c r="G505" s="31"/>
      <c r="H505" s="31">
        <f t="shared" si="17"/>
        <v>3746.1</v>
      </c>
      <c r="I505" s="34">
        <v>3257.48</v>
      </c>
    </row>
    <row r="506" s="8" customFormat="1" ht="20.1" customHeight="1" spans="1:9">
      <c r="A506" s="30" t="s">
        <v>1238</v>
      </c>
      <c r="B506" s="30" t="s">
        <v>1239</v>
      </c>
      <c r="C506" s="26"/>
      <c r="D506" s="27"/>
      <c r="E506" s="31"/>
      <c r="F506" s="32"/>
      <c r="G506" s="31"/>
      <c r="H506" s="31"/>
      <c r="I506" s="34"/>
    </row>
    <row r="507" s="8" customFormat="1" ht="20.1" customHeight="1" spans="1:9">
      <c r="A507" s="30" t="s">
        <v>1240</v>
      </c>
      <c r="B507" s="30" t="s">
        <v>1241</v>
      </c>
      <c r="C507" s="26"/>
      <c r="D507" s="27"/>
      <c r="E507" s="31"/>
      <c r="F507" s="32"/>
      <c r="G507" s="31"/>
      <c r="H507" s="31"/>
      <c r="I507" s="34"/>
    </row>
    <row r="508" s="8" customFormat="1" ht="20.1" customHeight="1" spans="1:9">
      <c r="A508" s="30" t="s">
        <v>1242</v>
      </c>
      <c r="B508" s="30" t="s">
        <v>1243</v>
      </c>
      <c r="C508" s="26" t="s">
        <v>1155</v>
      </c>
      <c r="D508" s="27">
        <v>1</v>
      </c>
      <c r="E508" s="33"/>
      <c r="F508" s="32">
        <f t="shared" si="16"/>
        <v>0</v>
      </c>
      <c r="G508" s="31"/>
      <c r="H508" s="31">
        <f t="shared" si="17"/>
        <v>7587.46</v>
      </c>
      <c r="I508" s="34">
        <v>6597.79</v>
      </c>
    </row>
    <row r="509" s="8" customFormat="1" ht="20.1" customHeight="1" spans="1:9">
      <c r="A509" s="30" t="s">
        <v>1244</v>
      </c>
      <c r="B509" s="30" t="s">
        <v>1245</v>
      </c>
      <c r="C509" s="26" t="s">
        <v>1155</v>
      </c>
      <c r="D509" s="27">
        <v>5</v>
      </c>
      <c r="E509" s="33"/>
      <c r="F509" s="32">
        <f t="shared" si="16"/>
        <v>0</v>
      </c>
      <c r="G509" s="31"/>
      <c r="H509" s="31">
        <f t="shared" si="17"/>
        <v>913.59</v>
      </c>
      <c r="I509" s="34">
        <v>794.43</v>
      </c>
    </row>
    <row r="510" s="8" customFormat="1" ht="20.1" customHeight="1" spans="1:9">
      <c r="A510" s="30" t="s">
        <v>1246</v>
      </c>
      <c r="B510" s="30" t="s">
        <v>1247</v>
      </c>
      <c r="C510" s="26" t="s">
        <v>1155</v>
      </c>
      <c r="D510" s="27">
        <v>1</v>
      </c>
      <c r="E510" s="33"/>
      <c r="F510" s="32">
        <f t="shared" si="16"/>
        <v>0</v>
      </c>
      <c r="G510" s="31"/>
      <c r="H510" s="31">
        <f t="shared" si="17"/>
        <v>838.58</v>
      </c>
      <c r="I510" s="34">
        <v>729.2</v>
      </c>
    </row>
    <row r="511" s="8" customFormat="1" ht="20.1" customHeight="1" spans="1:9">
      <c r="A511" s="30" t="s">
        <v>1248</v>
      </c>
      <c r="B511" s="30" t="s">
        <v>1249</v>
      </c>
      <c r="C511" s="26" t="s">
        <v>1155</v>
      </c>
      <c r="D511" s="27">
        <v>1</v>
      </c>
      <c r="E511" s="33"/>
      <c r="F511" s="32">
        <f t="shared" si="16"/>
        <v>0</v>
      </c>
      <c r="G511" s="31"/>
      <c r="H511" s="31">
        <f t="shared" si="17"/>
        <v>967.21</v>
      </c>
      <c r="I511" s="34">
        <v>841.05</v>
      </c>
    </row>
    <row r="512" s="8" customFormat="1" ht="20.1" customHeight="1" spans="1:9">
      <c r="A512" s="30" t="s">
        <v>1250</v>
      </c>
      <c r="B512" s="30" t="s">
        <v>1251</v>
      </c>
      <c r="C512" s="26" t="s">
        <v>1155</v>
      </c>
      <c r="D512" s="27">
        <v>1</v>
      </c>
      <c r="E512" s="33"/>
      <c r="F512" s="32">
        <f t="shared" si="16"/>
        <v>0</v>
      </c>
      <c r="G512" s="31"/>
      <c r="H512" s="31">
        <f t="shared" si="17"/>
        <v>1020.23</v>
      </c>
      <c r="I512" s="34">
        <v>887.16</v>
      </c>
    </row>
    <row r="513" s="8" customFormat="1" ht="20.1" customHeight="1" spans="1:9">
      <c r="A513" s="30" t="s">
        <v>1252</v>
      </c>
      <c r="B513" s="30" t="s">
        <v>1253</v>
      </c>
      <c r="C513" s="26" t="s">
        <v>1155</v>
      </c>
      <c r="D513" s="27">
        <v>2</v>
      </c>
      <c r="E513" s="33"/>
      <c r="F513" s="32">
        <f t="shared" si="16"/>
        <v>0</v>
      </c>
      <c r="G513" s="31"/>
      <c r="H513" s="31">
        <f t="shared" si="17"/>
        <v>1052.64</v>
      </c>
      <c r="I513" s="34">
        <v>915.34</v>
      </c>
    </row>
    <row r="514" s="8" customFormat="1" ht="20.1" customHeight="1" spans="1:9">
      <c r="A514" s="30" t="s">
        <v>1254</v>
      </c>
      <c r="B514" s="30" t="s">
        <v>1255</v>
      </c>
      <c r="C514" s="26" t="s">
        <v>1155</v>
      </c>
      <c r="D514" s="27">
        <v>1</v>
      </c>
      <c r="E514" s="33"/>
      <c r="F514" s="32">
        <f t="shared" si="16"/>
        <v>0</v>
      </c>
      <c r="G514" s="31"/>
      <c r="H514" s="31">
        <f t="shared" si="17"/>
        <v>1095.85</v>
      </c>
      <c r="I514" s="34">
        <v>952.91</v>
      </c>
    </row>
    <row r="515" s="8" customFormat="1" ht="20.1" customHeight="1" spans="1:9">
      <c r="A515" s="30" t="s">
        <v>1256</v>
      </c>
      <c r="B515" s="30" t="s">
        <v>1257</v>
      </c>
      <c r="C515" s="26" t="s">
        <v>1155</v>
      </c>
      <c r="D515" s="27">
        <v>1</v>
      </c>
      <c r="E515" s="33"/>
      <c r="F515" s="32">
        <f t="shared" si="16"/>
        <v>0</v>
      </c>
      <c r="G515" s="31"/>
      <c r="H515" s="31">
        <f t="shared" si="17"/>
        <v>1106.65</v>
      </c>
      <c r="I515" s="34">
        <v>962.3</v>
      </c>
    </row>
    <row r="516" s="8" customFormat="1" ht="20.1" customHeight="1" spans="1:9">
      <c r="A516" s="30" t="s">
        <v>1258</v>
      </c>
      <c r="B516" s="30" t="s">
        <v>1259</v>
      </c>
      <c r="C516" s="26" t="s">
        <v>1155</v>
      </c>
      <c r="D516" s="27">
        <v>2</v>
      </c>
      <c r="E516" s="33"/>
      <c r="F516" s="32">
        <f t="shared" si="16"/>
        <v>0</v>
      </c>
      <c r="G516" s="31"/>
      <c r="H516" s="31">
        <f t="shared" si="17"/>
        <v>1159.67</v>
      </c>
      <c r="I516" s="34">
        <v>1008.41</v>
      </c>
    </row>
    <row r="517" s="8" customFormat="1" ht="20.1" customHeight="1" spans="1:9">
      <c r="A517" s="30" t="s">
        <v>1260</v>
      </c>
      <c r="B517" s="30" t="s">
        <v>1261</v>
      </c>
      <c r="C517" s="26" t="s">
        <v>1155</v>
      </c>
      <c r="D517" s="27">
        <v>1</v>
      </c>
      <c r="E517" s="33"/>
      <c r="F517" s="32">
        <f t="shared" si="16"/>
        <v>0</v>
      </c>
      <c r="G517" s="31"/>
      <c r="H517" s="31">
        <f t="shared" si="17"/>
        <v>1127.26</v>
      </c>
      <c r="I517" s="34">
        <v>980.23</v>
      </c>
    </row>
    <row r="518" s="8" customFormat="1" ht="20.1" customHeight="1" spans="1:9">
      <c r="A518" s="30" t="s">
        <v>1262</v>
      </c>
      <c r="B518" s="30" t="s">
        <v>1263</v>
      </c>
      <c r="C518" s="26" t="s">
        <v>1155</v>
      </c>
      <c r="D518" s="27">
        <v>1</v>
      </c>
      <c r="E518" s="33"/>
      <c r="F518" s="32">
        <f t="shared" si="16"/>
        <v>0</v>
      </c>
      <c r="G518" s="31"/>
      <c r="H518" s="31">
        <f t="shared" si="17"/>
        <v>2786.75</v>
      </c>
      <c r="I518" s="34">
        <v>2423.26</v>
      </c>
    </row>
    <row r="519" s="8" customFormat="1" ht="20.1" customHeight="1" spans="1:9">
      <c r="A519" s="30" t="s">
        <v>1264</v>
      </c>
      <c r="B519" s="30" t="s">
        <v>1265</v>
      </c>
      <c r="C519" s="26" t="s">
        <v>1155</v>
      </c>
      <c r="D519" s="27">
        <v>1</v>
      </c>
      <c r="E519" s="33"/>
      <c r="F519" s="32">
        <f t="shared" ref="F519:F582" si="18">IF(OR(E519&lt;G519,E519&gt;H519),"不符合单价范围",(ROUND(ROUND(E519,2)*D519,0)))</f>
        <v>0</v>
      </c>
      <c r="G519" s="31"/>
      <c r="H519" s="31">
        <f t="shared" si="17"/>
        <v>2358.63</v>
      </c>
      <c r="I519" s="34">
        <v>2050.98</v>
      </c>
    </row>
    <row r="520" s="8" customFormat="1" ht="20.1" customHeight="1" spans="1:9">
      <c r="A520" s="30" t="s">
        <v>1266</v>
      </c>
      <c r="B520" s="30" t="s">
        <v>1267</v>
      </c>
      <c r="C520" s="26" t="s">
        <v>1155</v>
      </c>
      <c r="D520" s="27">
        <v>2</v>
      </c>
      <c r="E520" s="33"/>
      <c r="F520" s="32">
        <f t="shared" si="18"/>
        <v>0</v>
      </c>
      <c r="G520" s="31"/>
      <c r="H520" s="31">
        <f t="shared" si="17"/>
        <v>2358.63</v>
      </c>
      <c r="I520" s="34">
        <v>2050.98</v>
      </c>
    </row>
    <row r="521" s="8" customFormat="1" ht="20.1" customHeight="1" spans="1:9">
      <c r="A521" s="30" t="s">
        <v>1268</v>
      </c>
      <c r="B521" s="30" t="s">
        <v>1269</v>
      </c>
      <c r="C521" s="26" t="s">
        <v>1155</v>
      </c>
      <c r="D521" s="27">
        <v>1</v>
      </c>
      <c r="E521" s="33"/>
      <c r="F521" s="32">
        <f t="shared" si="18"/>
        <v>0</v>
      </c>
      <c r="G521" s="31"/>
      <c r="H521" s="31">
        <f t="shared" si="17"/>
        <v>1480.76</v>
      </c>
      <c r="I521" s="34">
        <v>1287.62</v>
      </c>
    </row>
    <row r="522" s="8" customFormat="1" ht="20.1" customHeight="1" spans="1:9">
      <c r="A522" s="30" t="s">
        <v>1270</v>
      </c>
      <c r="B522" s="30" t="s">
        <v>1271</v>
      </c>
      <c r="C522" s="26" t="s">
        <v>1155</v>
      </c>
      <c r="D522" s="27">
        <v>1</v>
      </c>
      <c r="E522" s="33"/>
      <c r="F522" s="32">
        <f t="shared" si="18"/>
        <v>0</v>
      </c>
      <c r="G522" s="31"/>
      <c r="H522" s="31">
        <f t="shared" si="17"/>
        <v>1266.7</v>
      </c>
      <c r="I522" s="34">
        <v>1101.48</v>
      </c>
    </row>
    <row r="523" s="8" customFormat="1" ht="20.1" customHeight="1" spans="1:9">
      <c r="A523" s="30" t="s">
        <v>1272</v>
      </c>
      <c r="B523" s="30" t="s">
        <v>1273</v>
      </c>
      <c r="C523" s="26" t="s">
        <v>1155</v>
      </c>
      <c r="D523" s="27">
        <v>1</v>
      </c>
      <c r="E523" s="33"/>
      <c r="F523" s="32">
        <f t="shared" si="18"/>
        <v>0</v>
      </c>
      <c r="G523" s="31"/>
      <c r="H523" s="31">
        <f t="shared" si="17"/>
        <v>1983.52</v>
      </c>
      <c r="I523" s="34">
        <v>1724.8</v>
      </c>
    </row>
    <row r="524" s="8" customFormat="1" ht="20.1" customHeight="1" spans="1:9">
      <c r="A524" s="30" t="s">
        <v>1274</v>
      </c>
      <c r="B524" s="30" t="s">
        <v>1275</v>
      </c>
      <c r="C524" s="26" t="s">
        <v>1155</v>
      </c>
      <c r="D524" s="27">
        <v>1</v>
      </c>
      <c r="E524" s="33"/>
      <c r="F524" s="32">
        <f t="shared" si="18"/>
        <v>0</v>
      </c>
      <c r="G524" s="31"/>
      <c r="H524" s="31">
        <f t="shared" si="17"/>
        <v>1288.31</v>
      </c>
      <c r="I524" s="34">
        <v>1120.27</v>
      </c>
    </row>
    <row r="525" s="8" customFormat="1" ht="20.1" customHeight="1" spans="1:9">
      <c r="A525" s="30" t="s">
        <v>1276</v>
      </c>
      <c r="B525" s="30" t="s">
        <v>1277</v>
      </c>
      <c r="C525" s="26" t="s">
        <v>1155</v>
      </c>
      <c r="D525" s="27">
        <v>1</v>
      </c>
      <c r="E525" s="33"/>
      <c r="F525" s="32">
        <f t="shared" si="18"/>
        <v>0</v>
      </c>
      <c r="G525" s="31"/>
      <c r="H525" s="31">
        <f t="shared" si="17"/>
        <v>806.17</v>
      </c>
      <c r="I525" s="34">
        <v>701.02</v>
      </c>
    </row>
    <row r="526" s="8" customFormat="1" ht="20.1" customHeight="1" spans="1:9">
      <c r="A526" s="30" t="s">
        <v>1278</v>
      </c>
      <c r="B526" s="30" t="s">
        <v>1279</v>
      </c>
      <c r="C526" s="26" t="s">
        <v>1155</v>
      </c>
      <c r="D526" s="27">
        <v>1</v>
      </c>
      <c r="E526" s="33"/>
      <c r="F526" s="32">
        <f t="shared" si="18"/>
        <v>0</v>
      </c>
      <c r="G526" s="31"/>
      <c r="H526" s="31">
        <f t="shared" si="17"/>
        <v>806.17</v>
      </c>
      <c r="I526" s="34">
        <v>701.02</v>
      </c>
    </row>
    <row r="527" s="8" customFormat="1" ht="20.1" customHeight="1" spans="1:9">
      <c r="A527" s="30" t="s">
        <v>1280</v>
      </c>
      <c r="B527" s="30" t="s">
        <v>1281</v>
      </c>
      <c r="C527" s="26" t="s">
        <v>1155</v>
      </c>
      <c r="D527" s="27">
        <v>1</v>
      </c>
      <c r="E527" s="33"/>
      <c r="F527" s="32">
        <f t="shared" si="18"/>
        <v>0</v>
      </c>
      <c r="G527" s="31"/>
      <c r="H527" s="31">
        <f t="shared" si="17"/>
        <v>1288.31</v>
      </c>
      <c r="I527" s="34">
        <v>1120.27</v>
      </c>
    </row>
    <row r="528" s="8" customFormat="1" ht="20.1" customHeight="1" spans="1:9">
      <c r="A528" s="30" t="s">
        <v>1282</v>
      </c>
      <c r="B528" s="30" t="s">
        <v>1283</v>
      </c>
      <c r="C528" s="26"/>
      <c r="D528" s="27"/>
      <c r="E528" s="31"/>
      <c r="F528" s="32"/>
      <c r="G528" s="31"/>
      <c r="H528" s="31"/>
      <c r="I528" s="34"/>
    </row>
    <row r="529" s="8" customFormat="1" ht="20.1" customHeight="1" spans="1:9">
      <c r="A529" s="30" t="s">
        <v>1284</v>
      </c>
      <c r="B529" s="30" t="s">
        <v>1285</v>
      </c>
      <c r="C529" s="26" t="s">
        <v>1155</v>
      </c>
      <c r="D529" s="27">
        <v>1</v>
      </c>
      <c r="E529" s="33"/>
      <c r="F529" s="32">
        <f t="shared" si="18"/>
        <v>0</v>
      </c>
      <c r="G529" s="31"/>
      <c r="H529" s="31">
        <f t="shared" si="17"/>
        <v>7587.46</v>
      </c>
      <c r="I529" s="34">
        <v>6597.79</v>
      </c>
    </row>
    <row r="530" s="8" customFormat="1" ht="20.1" customHeight="1" spans="1:9">
      <c r="A530" s="30" t="s">
        <v>1286</v>
      </c>
      <c r="B530" s="30" t="s">
        <v>1287</v>
      </c>
      <c r="C530" s="26" t="s">
        <v>1155</v>
      </c>
      <c r="D530" s="27">
        <v>5</v>
      </c>
      <c r="E530" s="33"/>
      <c r="F530" s="32">
        <f t="shared" si="18"/>
        <v>0</v>
      </c>
      <c r="G530" s="31"/>
      <c r="H530" s="31">
        <f t="shared" si="17"/>
        <v>913.59</v>
      </c>
      <c r="I530" s="34">
        <v>794.43</v>
      </c>
    </row>
    <row r="531" s="8" customFormat="1" ht="20.1" customHeight="1" spans="1:9">
      <c r="A531" s="30" t="s">
        <v>1288</v>
      </c>
      <c r="B531" s="30" t="s">
        <v>1289</v>
      </c>
      <c r="C531" s="26" t="s">
        <v>1155</v>
      </c>
      <c r="D531" s="27">
        <v>1</v>
      </c>
      <c r="E531" s="33"/>
      <c r="F531" s="32">
        <f t="shared" si="18"/>
        <v>0</v>
      </c>
      <c r="G531" s="31"/>
      <c r="H531" s="31">
        <f t="shared" si="17"/>
        <v>838.58</v>
      </c>
      <c r="I531" s="34">
        <v>729.2</v>
      </c>
    </row>
    <row r="532" s="8" customFormat="1" ht="20.1" customHeight="1" spans="1:9">
      <c r="A532" s="30" t="s">
        <v>1290</v>
      </c>
      <c r="B532" s="30" t="s">
        <v>1291</v>
      </c>
      <c r="C532" s="26" t="s">
        <v>1155</v>
      </c>
      <c r="D532" s="27">
        <v>1</v>
      </c>
      <c r="E532" s="33"/>
      <c r="F532" s="32">
        <f t="shared" si="18"/>
        <v>0</v>
      </c>
      <c r="G532" s="31"/>
      <c r="H532" s="31">
        <f t="shared" si="17"/>
        <v>967.21</v>
      </c>
      <c r="I532" s="34">
        <v>841.05</v>
      </c>
    </row>
    <row r="533" s="8" customFormat="1" ht="20.1" customHeight="1" spans="1:9">
      <c r="A533" s="30" t="s">
        <v>1292</v>
      </c>
      <c r="B533" s="30" t="s">
        <v>1293</v>
      </c>
      <c r="C533" s="26" t="s">
        <v>1155</v>
      </c>
      <c r="D533" s="27">
        <v>1</v>
      </c>
      <c r="E533" s="33"/>
      <c r="F533" s="32">
        <f t="shared" si="18"/>
        <v>0</v>
      </c>
      <c r="G533" s="31"/>
      <c r="H533" s="31">
        <f t="shared" si="17"/>
        <v>1020.23</v>
      </c>
      <c r="I533" s="34">
        <v>887.16</v>
      </c>
    </row>
    <row r="534" s="8" customFormat="1" ht="20.1" customHeight="1" spans="1:9">
      <c r="A534" s="30" t="s">
        <v>1294</v>
      </c>
      <c r="B534" s="30" t="s">
        <v>1295</v>
      </c>
      <c r="C534" s="26" t="s">
        <v>1155</v>
      </c>
      <c r="D534" s="27">
        <v>2</v>
      </c>
      <c r="E534" s="33"/>
      <c r="F534" s="32">
        <f t="shared" si="18"/>
        <v>0</v>
      </c>
      <c r="G534" s="31"/>
      <c r="H534" s="31">
        <f t="shared" si="17"/>
        <v>1052.64</v>
      </c>
      <c r="I534" s="34">
        <v>915.34</v>
      </c>
    </row>
    <row r="535" s="8" customFormat="1" ht="20.1" customHeight="1" spans="1:9">
      <c r="A535" s="30" t="s">
        <v>1296</v>
      </c>
      <c r="B535" s="30" t="s">
        <v>1297</v>
      </c>
      <c r="C535" s="26" t="s">
        <v>1155</v>
      </c>
      <c r="D535" s="27">
        <v>1</v>
      </c>
      <c r="E535" s="33"/>
      <c r="F535" s="32">
        <f t="shared" si="18"/>
        <v>0</v>
      </c>
      <c r="G535" s="31"/>
      <c r="H535" s="31">
        <f t="shared" si="17"/>
        <v>1095.85</v>
      </c>
      <c r="I535" s="34">
        <v>952.91</v>
      </c>
    </row>
    <row r="536" s="8" customFormat="1" ht="20.1" customHeight="1" spans="1:9">
      <c r="A536" s="30" t="s">
        <v>1298</v>
      </c>
      <c r="B536" s="30" t="s">
        <v>1299</v>
      </c>
      <c r="C536" s="26" t="s">
        <v>1155</v>
      </c>
      <c r="D536" s="27">
        <v>1</v>
      </c>
      <c r="E536" s="33"/>
      <c r="F536" s="32">
        <f t="shared" si="18"/>
        <v>0</v>
      </c>
      <c r="G536" s="31"/>
      <c r="H536" s="31">
        <f t="shared" si="17"/>
        <v>1106.65</v>
      </c>
      <c r="I536" s="34">
        <v>962.3</v>
      </c>
    </row>
    <row r="537" s="8" customFormat="1" ht="20.1" customHeight="1" spans="1:9">
      <c r="A537" s="30" t="s">
        <v>1300</v>
      </c>
      <c r="B537" s="30" t="s">
        <v>1301</v>
      </c>
      <c r="C537" s="26" t="s">
        <v>1155</v>
      </c>
      <c r="D537" s="27">
        <v>2</v>
      </c>
      <c r="E537" s="33"/>
      <c r="F537" s="32">
        <f t="shared" si="18"/>
        <v>0</v>
      </c>
      <c r="G537" s="31"/>
      <c r="H537" s="31">
        <f t="shared" si="17"/>
        <v>1159.67</v>
      </c>
      <c r="I537" s="34">
        <v>1008.41</v>
      </c>
    </row>
    <row r="538" s="8" customFormat="1" ht="20.1" customHeight="1" spans="1:9">
      <c r="A538" s="30" t="s">
        <v>1302</v>
      </c>
      <c r="B538" s="30" t="s">
        <v>1303</v>
      </c>
      <c r="C538" s="26" t="s">
        <v>1155</v>
      </c>
      <c r="D538" s="27">
        <v>1</v>
      </c>
      <c r="E538" s="33"/>
      <c r="F538" s="32">
        <f t="shared" si="18"/>
        <v>0</v>
      </c>
      <c r="G538" s="31"/>
      <c r="H538" s="31">
        <f t="shared" si="17"/>
        <v>1127.26</v>
      </c>
      <c r="I538" s="34">
        <v>980.23</v>
      </c>
    </row>
    <row r="539" s="8" customFormat="1" ht="20.1" customHeight="1" spans="1:9">
      <c r="A539" s="30" t="s">
        <v>1304</v>
      </c>
      <c r="B539" s="30" t="s">
        <v>1305</v>
      </c>
      <c r="C539" s="26" t="s">
        <v>1155</v>
      </c>
      <c r="D539" s="27">
        <v>1</v>
      </c>
      <c r="E539" s="33"/>
      <c r="F539" s="32">
        <f t="shared" si="18"/>
        <v>0</v>
      </c>
      <c r="G539" s="31"/>
      <c r="H539" s="31">
        <f t="shared" si="17"/>
        <v>2786.75</v>
      </c>
      <c r="I539" s="34">
        <v>2423.26</v>
      </c>
    </row>
    <row r="540" s="8" customFormat="1" ht="20.1" customHeight="1" spans="1:9">
      <c r="A540" s="30" t="s">
        <v>1306</v>
      </c>
      <c r="B540" s="30" t="s">
        <v>1307</v>
      </c>
      <c r="C540" s="26" t="s">
        <v>1155</v>
      </c>
      <c r="D540" s="27">
        <v>1</v>
      </c>
      <c r="E540" s="33"/>
      <c r="F540" s="32">
        <f t="shared" si="18"/>
        <v>0</v>
      </c>
      <c r="G540" s="31"/>
      <c r="H540" s="31">
        <f t="shared" si="17"/>
        <v>2358.63</v>
      </c>
      <c r="I540" s="34">
        <v>2050.98</v>
      </c>
    </row>
    <row r="541" s="8" customFormat="1" ht="20.1" customHeight="1" spans="1:9">
      <c r="A541" s="30" t="s">
        <v>1308</v>
      </c>
      <c r="B541" s="30" t="s">
        <v>1309</v>
      </c>
      <c r="C541" s="26" t="s">
        <v>1155</v>
      </c>
      <c r="D541" s="27">
        <v>2</v>
      </c>
      <c r="E541" s="33"/>
      <c r="F541" s="32">
        <f t="shared" si="18"/>
        <v>0</v>
      </c>
      <c r="G541" s="31"/>
      <c r="H541" s="31">
        <f t="shared" si="17"/>
        <v>2358.63</v>
      </c>
      <c r="I541" s="34">
        <v>2050.98</v>
      </c>
    </row>
    <row r="542" s="8" customFormat="1" ht="20.1" customHeight="1" spans="1:9">
      <c r="A542" s="30" t="s">
        <v>1310</v>
      </c>
      <c r="B542" s="30" t="s">
        <v>1311</v>
      </c>
      <c r="C542" s="26" t="s">
        <v>1155</v>
      </c>
      <c r="D542" s="27">
        <v>1</v>
      </c>
      <c r="E542" s="33"/>
      <c r="F542" s="32">
        <f t="shared" si="18"/>
        <v>0</v>
      </c>
      <c r="G542" s="31"/>
      <c r="H542" s="31">
        <f t="shared" si="17"/>
        <v>1480.76</v>
      </c>
      <c r="I542" s="34">
        <v>1287.62</v>
      </c>
    </row>
    <row r="543" s="8" customFormat="1" ht="20.1" customHeight="1" spans="1:9">
      <c r="A543" s="30" t="s">
        <v>1312</v>
      </c>
      <c r="B543" s="30" t="s">
        <v>1313</v>
      </c>
      <c r="C543" s="26" t="s">
        <v>1155</v>
      </c>
      <c r="D543" s="27">
        <v>1</v>
      </c>
      <c r="E543" s="33"/>
      <c r="F543" s="32">
        <f t="shared" si="18"/>
        <v>0</v>
      </c>
      <c r="G543" s="31"/>
      <c r="H543" s="31">
        <f t="shared" si="17"/>
        <v>1266.7</v>
      </c>
      <c r="I543" s="34">
        <v>1101.48</v>
      </c>
    </row>
    <row r="544" s="8" customFormat="1" ht="20.1" customHeight="1" spans="1:9">
      <c r="A544" s="30" t="s">
        <v>1314</v>
      </c>
      <c r="B544" s="30" t="s">
        <v>1315</v>
      </c>
      <c r="C544" s="26" t="s">
        <v>1155</v>
      </c>
      <c r="D544" s="27">
        <v>1</v>
      </c>
      <c r="E544" s="33"/>
      <c r="F544" s="32">
        <f t="shared" si="18"/>
        <v>0</v>
      </c>
      <c r="G544" s="31"/>
      <c r="H544" s="31">
        <f t="shared" si="17"/>
        <v>1983.52</v>
      </c>
      <c r="I544" s="34">
        <v>1724.8</v>
      </c>
    </row>
    <row r="545" s="8" customFormat="1" ht="20.1" customHeight="1" spans="1:9">
      <c r="A545" s="30" t="s">
        <v>1316</v>
      </c>
      <c r="B545" s="30" t="s">
        <v>1317</v>
      </c>
      <c r="C545" s="26" t="s">
        <v>1155</v>
      </c>
      <c r="D545" s="27">
        <v>1</v>
      </c>
      <c r="E545" s="33"/>
      <c r="F545" s="32">
        <f t="shared" si="18"/>
        <v>0</v>
      </c>
      <c r="G545" s="31"/>
      <c r="H545" s="31">
        <f t="shared" si="17"/>
        <v>1288.31</v>
      </c>
      <c r="I545" s="34">
        <v>1120.27</v>
      </c>
    </row>
    <row r="546" s="8" customFormat="1" ht="20.1" customHeight="1" spans="1:9">
      <c r="A546" s="30" t="s">
        <v>1318</v>
      </c>
      <c r="B546" s="30" t="s">
        <v>1319</v>
      </c>
      <c r="C546" s="26" t="s">
        <v>1155</v>
      </c>
      <c r="D546" s="27">
        <v>1</v>
      </c>
      <c r="E546" s="33"/>
      <c r="F546" s="32">
        <f t="shared" si="18"/>
        <v>0</v>
      </c>
      <c r="G546" s="31"/>
      <c r="H546" s="31">
        <f t="shared" si="17"/>
        <v>806.17</v>
      </c>
      <c r="I546" s="34">
        <v>701.02</v>
      </c>
    </row>
    <row r="547" s="8" customFormat="1" ht="20.1" customHeight="1" spans="1:9">
      <c r="A547" s="30" t="s">
        <v>1320</v>
      </c>
      <c r="B547" s="30" t="s">
        <v>1321</v>
      </c>
      <c r="C547" s="26" t="s">
        <v>1155</v>
      </c>
      <c r="D547" s="27">
        <v>1</v>
      </c>
      <c r="E547" s="33"/>
      <c r="F547" s="32">
        <f t="shared" si="18"/>
        <v>0</v>
      </c>
      <c r="G547" s="31"/>
      <c r="H547" s="31">
        <f t="shared" si="17"/>
        <v>806.17</v>
      </c>
      <c r="I547" s="34">
        <v>701.02</v>
      </c>
    </row>
    <row r="548" s="8" customFormat="1" ht="20.1" customHeight="1" spans="1:9">
      <c r="A548" s="30" t="s">
        <v>1322</v>
      </c>
      <c r="B548" s="30" t="s">
        <v>1323</v>
      </c>
      <c r="C548" s="26" t="s">
        <v>1155</v>
      </c>
      <c r="D548" s="27">
        <v>1</v>
      </c>
      <c r="E548" s="33"/>
      <c r="F548" s="32">
        <f t="shared" si="18"/>
        <v>0</v>
      </c>
      <c r="G548" s="31"/>
      <c r="H548" s="31">
        <f t="shared" si="17"/>
        <v>1288.31</v>
      </c>
      <c r="I548" s="34">
        <v>1120.27</v>
      </c>
    </row>
    <row r="549" s="8" customFormat="1" ht="20.1" customHeight="1" spans="1:9">
      <c r="A549" s="30" t="s">
        <v>1324</v>
      </c>
      <c r="B549" s="30" t="s">
        <v>1325</v>
      </c>
      <c r="C549" s="26"/>
      <c r="D549" s="27"/>
      <c r="E549" s="31"/>
      <c r="F549" s="32"/>
      <c r="G549" s="31"/>
      <c r="H549" s="31"/>
      <c r="I549" s="34"/>
    </row>
    <row r="550" s="8" customFormat="1" ht="20.1" customHeight="1" spans="1:9">
      <c r="A550" s="30" t="s">
        <v>1326</v>
      </c>
      <c r="B550" s="30" t="s">
        <v>1327</v>
      </c>
      <c r="C550" s="26" t="s">
        <v>1155</v>
      </c>
      <c r="D550" s="27">
        <v>1</v>
      </c>
      <c r="E550" s="33"/>
      <c r="F550" s="32">
        <f t="shared" si="18"/>
        <v>0</v>
      </c>
      <c r="G550" s="31"/>
      <c r="H550" s="31">
        <f t="shared" ref="H549:H612" si="19">ROUND(ROUND(I550,2)*1.15,2)</f>
        <v>7689.59</v>
      </c>
      <c r="I550" s="34">
        <v>6686.6</v>
      </c>
    </row>
    <row r="551" s="8" customFormat="1" ht="20.1" customHeight="1" spans="1:9">
      <c r="A551" s="30" t="s">
        <v>1328</v>
      </c>
      <c r="B551" s="30" t="s">
        <v>1329</v>
      </c>
      <c r="C551" s="26" t="s">
        <v>1155</v>
      </c>
      <c r="D551" s="27">
        <v>2</v>
      </c>
      <c r="E551" s="33"/>
      <c r="F551" s="32">
        <f t="shared" si="18"/>
        <v>0</v>
      </c>
      <c r="G551" s="31"/>
      <c r="H551" s="31">
        <f t="shared" si="19"/>
        <v>1020.73</v>
      </c>
      <c r="I551" s="34">
        <v>887.59</v>
      </c>
    </row>
    <row r="552" s="8" customFormat="1" ht="20.1" customHeight="1" spans="1:9">
      <c r="A552" s="30" t="s">
        <v>1330</v>
      </c>
      <c r="B552" s="30" t="s">
        <v>1331</v>
      </c>
      <c r="C552" s="26" t="s">
        <v>1155</v>
      </c>
      <c r="D552" s="27">
        <v>2</v>
      </c>
      <c r="E552" s="33"/>
      <c r="F552" s="32">
        <f t="shared" si="18"/>
        <v>0</v>
      </c>
      <c r="G552" s="31"/>
      <c r="H552" s="31">
        <f t="shared" si="19"/>
        <v>3214.87</v>
      </c>
      <c r="I552" s="34">
        <v>2795.54</v>
      </c>
    </row>
    <row r="553" s="8" customFormat="1" ht="20.1" customHeight="1" spans="1:9">
      <c r="A553" s="30" t="s">
        <v>1332</v>
      </c>
      <c r="B553" s="30" t="s">
        <v>1333</v>
      </c>
      <c r="C553" s="26" t="s">
        <v>1155</v>
      </c>
      <c r="D553" s="27">
        <v>1</v>
      </c>
      <c r="E553" s="33"/>
      <c r="F553" s="32">
        <f t="shared" si="18"/>
        <v>0</v>
      </c>
      <c r="G553" s="31"/>
      <c r="H553" s="31">
        <f t="shared" si="19"/>
        <v>1085.05</v>
      </c>
      <c r="I553" s="34">
        <v>943.52</v>
      </c>
    </row>
    <row r="554" s="8" customFormat="1" ht="20.1" customHeight="1" spans="1:9">
      <c r="A554" s="30" t="s">
        <v>1334</v>
      </c>
      <c r="B554" s="30" t="s">
        <v>1335</v>
      </c>
      <c r="C554" s="26" t="s">
        <v>1155</v>
      </c>
      <c r="D554" s="27">
        <v>1</v>
      </c>
      <c r="E554" s="33"/>
      <c r="F554" s="32">
        <f t="shared" si="18"/>
        <v>0</v>
      </c>
      <c r="G554" s="31"/>
      <c r="H554" s="31">
        <f t="shared" si="19"/>
        <v>1159.67</v>
      </c>
      <c r="I554" s="34">
        <v>1008.41</v>
      </c>
    </row>
    <row r="555" s="8" customFormat="1" ht="20.1" customHeight="1" spans="1:9">
      <c r="A555" s="30" t="s">
        <v>1336</v>
      </c>
      <c r="B555" s="30" t="s">
        <v>1337</v>
      </c>
      <c r="C555" s="26" t="s">
        <v>1155</v>
      </c>
      <c r="D555" s="27">
        <v>1</v>
      </c>
      <c r="E555" s="33"/>
      <c r="F555" s="32">
        <f t="shared" si="18"/>
        <v>0</v>
      </c>
      <c r="G555" s="31"/>
      <c r="H555" s="31">
        <f t="shared" si="19"/>
        <v>1085.05</v>
      </c>
      <c r="I555" s="34">
        <v>943.52</v>
      </c>
    </row>
    <row r="556" s="8" customFormat="1" ht="20.1" customHeight="1" spans="1:9">
      <c r="A556" s="30" t="s">
        <v>1338</v>
      </c>
      <c r="B556" s="30" t="s">
        <v>1339</v>
      </c>
      <c r="C556" s="26" t="s">
        <v>1155</v>
      </c>
      <c r="D556" s="27">
        <v>29</v>
      </c>
      <c r="E556" s="33"/>
      <c r="F556" s="32">
        <f t="shared" si="18"/>
        <v>0</v>
      </c>
      <c r="G556" s="31"/>
      <c r="H556" s="31">
        <f t="shared" si="19"/>
        <v>1084.91</v>
      </c>
      <c r="I556" s="34">
        <v>943.4</v>
      </c>
    </row>
    <row r="557" s="8" customFormat="1" ht="20.1" customHeight="1" spans="1:9">
      <c r="A557" s="30" t="s">
        <v>1340</v>
      </c>
      <c r="B557" s="30" t="s">
        <v>1341</v>
      </c>
      <c r="C557" s="26" t="s">
        <v>1155</v>
      </c>
      <c r="D557" s="27">
        <v>1</v>
      </c>
      <c r="E557" s="33"/>
      <c r="F557" s="32">
        <f t="shared" si="18"/>
        <v>0</v>
      </c>
      <c r="G557" s="31"/>
      <c r="H557" s="31">
        <f t="shared" si="19"/>
        <v>1085.05</v>
      </c>
      <c r="I557" s="34">
        <v>943.52</v>
      </c>
    </row>
    <row r="558" s="8" customFormat="1" ht="20.1" customHeight="1" spans="1:9">
      <c r="A558" s="30" t="s">
        <v>1342</v>
      </c>
      <c r="B558" s="30" t="s">
        <v>1343</v>
      </c>
      <c r="C558" s="26" t="s">
        <v>1155</v>
      </c>
      <c r="D558" s="27">
        <v>1</v>
      </c>
      <c r="E558" s="33"/>
      <c r="F558" s="32">
        <f t="shared" si="18"/>
        <v>0</v>
      </c>
      <c r="G558" s="31"/>
      <c r="H558" s="31">
        <f t="shared" si="19"/>
        <v>3750.04</v>
      </c>
      <c r="I558" s="34">
        <v>3260.9</v>
      </c>
    </row>
    <row r="559" s="8" customFormat="1" ht="20.1" customHeight="1" spans="1:9">
      <c r="A559" s="30" t="s">
        <v>1344</v>
      </c>
      <c r="B559" s="30" t="s">
        <v>1345</v>
      </c>
      <c r="C559" s="26" t="s">
        <v>1155</v>
      </c>
      <c r="D559" s="27">
        <v>1</v>
      </c>
      <c r="E559" s="33"/>
      <c r="F559" s="32">
        <f t="shared" si="18"/>
        <v>0</v>
      </c>
      <c r="G559" s="31"/>
      <c r="H559" s="31">
        <f t="shared" si="19"/>
        <v>2786.75</v>
      </c>
      <c r="I559" s="34">
        <v>2423.26</v>
      </c>
    </row>
    <row r="560" s="8" customFormat="1" ht="20.1" customHeight="1" spans="1:9">
      <c r="A560" s="30" t="s">
        <v>1346</v>
      </c>
      <c r="B560" s="30" t="s">
        <v>1347</v>
      </c>
      <c r="C560" s="26" t="s">
        <v>1155</v>
      </c>
      <c r="D560" s="27">
        <v>1</v>
      </c>
      <c r="E560" s="33"/>
      <c r="F560" s="32">
        <f t="shared" si="18"/>
        <v>0</v>
      </c>
      <c r="G560" s="31"/>
      <c r="H560" s="31">
        <f t="shared" si="19"/>
        <v>1010.41</v>
      </c>
      <c r="I560" s="34">
        <v>878.62</v>
      </c>
    </row>
    <row r="561" s="8" customFormat="1" ht="20.1" customHeight="1" spans="1:9">
      <c r="A561" s="30" t="s">
        <v>1348</v>
      </c>
      <c r="B561" s="30" t="s">
        <v>1349</v>
      </c>
      <c r="C561" s="26"/>
      <c r="D561" s="27"/>
      <c r="E561" s="31"/>
      <c r="F561" s="32"/>
      <c r="G561" s="31"/>
      <c r="H561" s="31"/>
      <c r="I561" s="34"/>
    </row>
    <row r="562" s="8" customFormat="1" ht="20.1" customHeight="1" spans="1:9">
      <c r="A562" s="30" t="s">
        <v>1350</v>
      </c>
      <c r="B562" s="30" t="s">
        <v>1351</v>
      </c>
      <c r="C562" s="26" t="s">
        <v>1155</v>
      </c>
      <c r="D562" s="27">
        <v>1</v>
      </c>
      <c r="E562" s="33"/>
      <c r="F562" s="32">
        <f t="shared" si="18"/>
        <v>0</v>
      </c>
      <c r="G562" s="31"/>
      <c r="H562" s="31">
        <f t="shared" si="19"/>
        <v>3820.74</v>
      </c>
      <c r="I562" s="34">
        <v>3322.38</v>
      </c>
    </row>
    <row r="563" s="8" customFormat="1" ht="20.1" customHeight="1" spans="1:9">
      <c r="A563" s="30" t="s">
        <v>1352</v>
      </c>
      <c r="B563" s="30" t="s">
        <v>1353</v>
      </c>
      <c r="C563" s="26" t="s">
        <v>1155</v>
      </c>
      <c r="D563" s="27">
        <v>1</v>
      </c>
      <c r="E563" s="33"/>
      <c r="F563" s="32">
        <f t="shared" si="18"/>
        <v>0</v>
      </c>
      <c r="G563" s="31"/>
      <c r="H563" s="31">
        <f t="shared" si="19"/>
        <v>1202.88</v>
      </c>
      <c r="I563" s="34">
        <v>1045.98</v>
      </c>
    </row>
    <row r="564" s="8" customFormat="1" ht="20.1" customHeight="1" spans="1:9">
      <c r="A564" s="30" t="s">
        <v>1354</v>
      </c>
      <c r="B564" s="30" t="s">
        <v>1355</v>
      </c>
      <c r="C564" s="26" t="s">
        <v>1155</v>
      </c>
      <c r="D564" s="27">
        <v>1</v>
      </c>
      <c r="E564" s="33"/>
      <c r="F564" s="32">
        <f t="shared" si="18"/>
        <v>0</v>
      </c>
      <c r="G564" s="31"/>
      <c r="H564" s="31">
        <f t="shared" si="19"/>
        <v>1085.05</v>
      </c>
      <c r="I564" s="34">
        <v>943.52</v>
      </c>
    </row>
    <row r="565" s="8" customFormat="1" ht="20.1" customHeight="1" spans="1:9">
      <c r="A565" s="30" t="s">
        <v>1356</v>
      </c>
      <c r="B565" s="30" t="s">
        <v>1357</v>
      </c>
      <c r="C565" s="26" t="s">
        <v>1155</v>
      </c>
      <c r="D565" s="27">
        <v>1</v>
      </c>
      <c r="E565" s="33"/>
      <c r="F565" s="32">
        <f t="shared" si="18"/>
        <v>0</v>
      </c>
      <c r="G565" s="31"/>
      <c r="H565" s="31">
        <f t="shared" si="19"/>
        <v>1085.05</v>
      </c>
      <c r="I565" s="34">
        <v>943.52</v>
      </c>
    </row>
    <row r="566" s="8" customFormat="1" ht="20.1" customHeight="1" spans="1:9">
      <c r="A566" s="30" t="s">
        <v>1358</v>
      </c>
      <c r="B566" s="30" t="s">
        <v>1359</v>
      </c>
      <c r="C566" s="26" t="s">
        <v>1155</v>
      </c>
      <c r="D566" s="27">
        <v>1</v>
      </c>
      <c r="E566" s="33"/>
      <c r="F566" s="32">
        <f t="shared" si="18"/>
        <v>0</v>
      </c>
      <c r="G566" s="31"/>
      <c r="H566" s="31">
        <f t="shared" si="19"/>
        <v>1085.05</v>
      </c>
      <c r="I566" s="34">
        <v>943.52</v>
      </c>
    </row>
    <row r="567" s="8" customFormat="1" ht="20.1" customHeight="1" spans="1:9">
      <c r="A567" s="30" t="s">
        <v>1360</v>
      </c>
      <c r="B567" s="30" t="s">
        <v>1361</v>
      </c>
      <c r="C567" s="26" t="s">
        <v>1155</v>
      </c>
      <c r="D567" s="27">
        <v>1</v>
      </c>
      <c r="E567" s="33"/>
      <c r="F567" s="32">
        <f t="shared" si="18"/>
        <v>0</v>
      </c>
      <c r="G567" s="31"/>
      <c r="H567" s="31">
        <f t="shared" si="19"/>
        <v>1085.05</v>
      </c>
      <c r="I567" s="34">
        <v>943.52</v>
      </c>
    </row>
    <row r="568" s="8" customFormat="1" ht="20.1" customHeight="1" spans="1:9">
      <c r="A568" s="30" t="s">
        <v>1362</v>
      </c>
      <c r="B568" s="30" t="s">
        <v>1363</v>
      </c>
      <c r="C568" s="26" t="s">
        <v>1155</v>
      </c>
      <c r="D568" s="27">
        <v>8</v>
      </c>
      <c r="E568" s="33"/>
      <c r="F568" s="32">
        <f t="shared" si="18"/>
        <v>0</v>
      </c>
      <c r="G568" s="31"/>
      <c r="H568" s="31">
        <f t="shared" si="19"/>
        <v>1084.93</v>
      </c>
      <c r="I568" s="34">
        <v>943.42</v>
      </c>
    </row>
    <row r="569" s="8" customFormat="1" ht="20.1" customHeight="1" spans="1:9">
      <c r="A569" s="30" t="s">
        <v>1364</v>
      </c>
      <c r="B569" s="30" t="s">
        <v>1365</v>
      </c>
      <c r="C569" s="26" t="s">
        <v>1155</v>
      </c>
      <c r="D569" s="27">
        <v>2</v>
      </c>
      <c r="E569" s="33"/>
      <c r="F569" s="32">
        <f t="shared" si="18"/>
        <v>0</v>
      </c>
      <c r="G569" s="31"/>
      <c r="H569" s="31">
        <f t="shared" si="19"/>
        <v>3820.24</v>
      </c>
      <c r="I569" s="34">
        <v>3321.95</v>
      </c>
    </row>
    <row r="570" s="8" customFormat="1" ht="20.1" customHeight="1" spans="1:9">
      <c r="A570" s="30" t="s">
        <v>1366</v>
      </c>
      <c r="B570" s="30" t="s">
        <v>1367</v>
      </c>
      <c r="C570" s="26" t="s">
        <v>1155</v>
      </c>
      <c r="D570" s="27">
        <v>1</v>
      </c>
      <c r="E570" s="33"/>
      <c r="F570" s="32">
        <f t="shared" si="18"/>
        <v>0</v>
      </c>
      <c r="G570" s="31"/>
      <c r="H570" s="31">
        <f t="shared" si="19"/>
        <v>3750.04</v>
      </c>
      <c r="I570" s="34">
        <v>3260.9</v>
      </c>
    </row>
    <row r="571" s="8" customFormat="1" ht="20.1" customHeight="1" spans="1:9">
      <c r="A571" s="30" t="s">
        <v>1368</v>
      </c>
      <c r="B571" s="30" t="s">
        <v>1369</v>
      </c>
      <c r="C571" s="26" t="s">
        <v>1155</v>
      </c>
      <c r="D571" s="27">
        <v>1</v>
      </c>
      <c r="E571" s="33"/>
      <c r="F571" s="32">
        <f t="shared" si="18"/>
        <v>0</v>
      </c>
      <c r="G571" s="31"/>
      <c r="H571" s="31">
        <f t="shared" si="19"/>
        <v>2786.75</v>
      </c>
      <c r="I571" s="34">
        <v>2423.26</v>
      </c>
    </row>
    <row r="572" s="8" customFormat="1" ht="20.1" customHeight="1" spans="1:9">
      <c r="A572" s="30" t="s">
        <v>1370</v>
      </c>
      <c r="B572" s="30" t="s">
        <v>1371</v>
      </c>
      <c r="C572" s="26"/>
      <c r="D572" s="27"/>
      <c r="E572" s="31"/>
      <c r="F572" s="32"/>
      <c r="G572" s="31"/>
      <c r="H572" s="31"/>
      <c r="I572" s="34"/>
    </row>
    <row r="573" s="8" customFormat="1" ht="20.1" customHeight="1" spans="1:9">
      <c r="A573" s="30" t="s">
        <v>1372</v>
      </c>
      <c r="B573" s="30" t="s">
        <v>1373</v>
      </c>
      <c r="C573" s="26" t="s">
        <v>1155</v>
      </c>
      <c r="D573" s="27">
        <v>1</v>
      </c>
      <c r="E573" s="33"/>
      <c r="F573" s="32">
        <f t="shared" si="18"/>
        <v>0</v>
      </c>
      <c r="G573" s="31"/>
      <c r="H573" s="31">
        <f t="shared" si="19"/>
        <v>2337.02</v>
      </c>
      <c r="I573" s="34">
        <v>2032.19</v>
      </c>
    </row>
    <row r="574" s="8" customFormat="1" ht="20.1" customHeight="1" spans="1:9">
      <c r="A574" s="30" t="s">
        <v>1374</v>
      </c>
      <c r="B574" s="30" t="s">
        <v>1375</v>
      </c>
      <c r="C574" s="26" t="s">
        <v>1155</v>
      </c>
      <c r="D574" s="27">
        <v>1</v>
      </c>
      <c r="E574" s="33"/>
      <c r="F574" s="32">
        <f t="shared" si="18"/>
        <v>0</v>
      </c>
      <c r="G574" s="31"/>
      <c r="H574" s="31">
        <f t="shared" si="19"/>
        <v>3750.04</v>
      </c>
      <c r="I574" s="34">
        <v>3260.9</v>
      </c>
    </row>
    <row r="575" s="8" customFormat="1" ht="20.1" customHeight="1" spans="1:9">
      <c r="A575" s="30" t="s">
        <v>1376</v>
      </c>
      <c r="B575" s="30" t="s">
        <v>1377</v>
      </c>
      <c r="C575" s="26" t="s">
        <v>1155</v>
      </c>
      <c r="D575" s="27">
        <v>1</v>
      </c>
      <c r="E575" s="33"/>
      <c r="F575" s="32">
        <f t="shared" si="18"/>
        <v>0</v>
      </c>
      <c r="G575" s="31"/>
      <c r="H575" s="31">
        <f t="shared" si="19"/>
        <v>2786.75</v>
      </c>
      <c r="I575" s="34">
        <v>2423.26</v>
      </c>
    </row>
    <row r="576" s="8" customFormat="1" ht="20.1" customHeight="1" spans="1:9">
      <c r="A576" s="30" t="s">
        <v>1378</v>
      </c>
      <c r="B576" s="30" t="s">
        <v>1379</v>
      </c>
      <c r="C576" s="26" t="s">
        <v>1155</v>
      </c>
      <c r="D576" s="27">
        <v>1</v>
      </c>
      <c r="E576" s="33"/>
      <c r="F576" s="32">
        <f t="shared" si="18"/>
        <v>0</v>
      </c>
      <c r="G576" s="31"/>
      <c r="H576" s="31">
        <f t="shared" si="19"/>
        <v>4178.16</v>
      </c>
      <c r="I576" s="34">
        <v>3633.18</v>
      </c>
    </row>
    <row r="577" s="8" customFormat="1" ht="20.1" customHeight="1" spans="1:9">
      <c r="A577" s="30" t="s">
        <v>1380</v>
      </c>
      <c r="B577" s="30" t="s">
        <v>1381</v>
      </c>
      <c r="C577" s="26" t="s">
        <v>1155</v>
      </c>
      <c r="D577" s="27">
        <v>1</v>
      </c>
      <c r="E577" s="33"/>
      <c r="F577" s="32">
        <f t="shared" si="18"/>
        <v>0</v>
      </c>
      <c r="G577" s="31"/>
      <c r="H577" s="31">
        <f t="shared" si="19"/>
        <v>4178.16</v>
      </c>
      <c r="I577" s="34">
        <v>3633.18</v>
      </c>
    </row>
    <row r="578" s="8" customFormat="1" ht="20.1" customHeight="1" spans="1:9">
      <c r="A578" s="30" t="s">
        <v>1382</v>
      </c>
      <c r="B578" s="30" t="s">
        <v>1383</v>
      </c>
      <c r="C578" s="26"/>
      <c r="D578" s="27"/>
      <c r="E578" s="31"/>
      <c r="F578" s="32"/>
      <c r="G578" s="31"/>
      <c r="H578" s="31"/>
      <c r="I578" s="34"/>
    </row>
    <row r="579" s="8" customFormat="1" ht="20.1" customHeight="1" spans="1:9">
      <c r="A579" s="30" t="s">
        <v>1384</v>
      </c>
      <c r="B579" s="30" t="s">
        <v>1385</v>
      </c>
      <c r="C579" s="26" t="s">
        <v>1155</v>
      </c>
      <c r="D579" s="27">
        <v>1</v>
      </c>
      <c r="E579" s="33"/>
      <c r="F579" s="32">
        <f t="shared" si="18"/>
        <v>0</v>
      </c>
      <c r="G579" s="31"/>
      <c r="H579" s="31">
        <f t="shared" si="19"/>
        <v>2337.02</v>
      </c>
      <c r="I579" s="34">
        <v>2032.19</v>
      </c>
    </row>
    <row r="580" s="8" customFormat="1" ht="20.1" customHeight="1" spans="1:9">
      <c r="A580" s="30" t="s">
        <v>1386</v>
      </c>
      <c r="B580" s="30" t="s">
        <v>1387</v>
      </c>
      <c r="C580" s="26" t="s">
        <v>1155</v>
      </c>
      <c r="D580" s="27">
        <v>1</v>
      </c>
      <c r="E580" s="33"/>
      <c r="F580" s="32">
        <f t="shared" si="18"/>
        <v>0</v>
      </c>
      <c r="G580" s="31"/>
      <c r="H580" s="31">
        <f t="shared" si="19"/>
        <v>3750.04</v>
      </c>
      <c r="I580" s="34">
        <v>3260.9</v>
      </c>
    </row>
    <row r="581" s="8" customFormat="1" ht="20.1" customHeight="1" spans="1:9">
      <c r="A581" s="30" t="s">
        <v>1388</v>
      </c>
      <c r="B581" s="30" t="s">
        <v>1389</v>
      </c>
      <c r="C581" s="26" t="s">
        <v>1155</v>
      </c>
      <c r="D581" s="27">
        <v>1</v>
      </c>
      <c r="E581" s="33"/>
      <c r="F581" s="32">
        <f t="shared" si="18"/>
        <v>0</v>
      </c>
      <c r="G581" s="31"/>
      <c r="H581" s="31">
        <f t="shared" si="19"/>
        <v>2786.75</v>
      </c>
      <c r="I581" s="34">
        <v>2423.26</v>
      </c>
    </row>
    <row r="582" s="8" customFormat="1" ht="20.1" customHeight="1" spans="1:9">
      <c r="A582" s="30" t="s">
        <v>1390</v>
      </c>
      <c r="B582" s="30" t="s">
        <v>1391</v>
      </c>
      <c r="C582" s="26"/>
      <c r="D582" s="27"/>
      <c r="E582" s="31"/>
      <c r="F582" s="32"/>
      <c r="G582" s="31"/>
      <c r="H582" s="31"/>
      <c r="I582" s="34"/>
    </row>
    <row r="583" s="8" customFormat="1" ht="20.1" customHeight="1" spans="1:9">
      <c r="A583" s="30" t="s">
        <v>1392</v>
      </c>
      <c r="B583" s="30" t="s">
        <v>1393</v>
      </c>
      <c r="C583" s="26" t="s">
        <v>1155</v>
      </c>
      <c r="D583" s="27">
        <v>1</v>
      </c>
      <c r="E583" s="33"/>
      <c r="F583" s="32">
        <f t="shared" ref="F583:F646" si="20">IF(OR(E583&lt;G583,E583&gt;H583),"不符合单价范围",(ROUND(ROUND(E583,2)*D583,0)))</f>
        <v>0</v>
      </c>
      <c r="G583" s="31"/>
      <c r="H583" s="31">
        <f t="shared" si="19"/>
        <v>4398.12</v>
      </c>
      <c r="I583" s="34">
        <v>3824.45</v>
      </c>
    </row>
    <row r="584" s="8" customFormat="1" ht="20.1" customHeight="1" spans="1:9">
      <c r="A584" s="30" t="s">
        <v>1394</v>
      </c>
      <c r="B584" s="30" t="s">
        <v>1395</v>
      </c>
      <c r="C584" s="26" t="s">
        <v>1155</v>
      </c>
      <c r="D584" s="27">
        <v>5</v>
      </c>
      <c r="E584" s="33"/>
      <c r="F584" s="32">
        <f t="shared" si="20"/>
        <v>0</v>
      </c>
      <c r="G584" s="31"/>
      <c r="H584" s="31">
        <f t="shared" si="19"/>
        <v>16211.65</v>
      </c>
      <c r="I584" s="34">
        <v>14097.09</v>
      </c>
    </row>
    <row r="585" s="8" customFormat="1" ht="20.1" customHeight="1" spans="1:9">
      <c r="A585" s="30" t="s">
        <v>1396</v>
      </c>
      <c r="B585" s="30" t="s">
        <v>1397</v>
      </c>
      <c r="C585" s="26" t="s">
        <v>1155</v>
      </c>
      <c r="D585" s="27">
        <v>1</v>
      </c>
      <c r="E585" s="33"/>
      <c r="F585" s="32">
        <f t="shared" si="20"/>
        <v>0</v>
      </c>
      <c r="G585" s="31"/>
      <c r="H585" s="31">
        <f t="shared" si="19"/>
        <v>1876.49</v>
      </c>
      <c r="I585" s="34">
        <v>1631.73</v>
      </c>
    </row>
    <row r="586" s="8" customFormat="1" ht="20.1" customHeight="1" spans="1:9">
      <c r="A586" s="30" t="s">
        <v>1398</v>
      </c>
      <c r="B586" s="30" t="s">
        <v>1399</v>
      </c>
      <c r="C586" s="26" t="s">
        <v>1155</v>
      </c>
      <c r="D586" s="27">
        <v>1</v>
      </c>
      <c r="E586" s="33"/>
      <c r="F586" s="32">
        <f t="shared" si="20"/>
        <v>0</v>
      </c>
      <c r="G586" s="31"/>
      <c r="H586" s="31">
        <f t="shared" si="19"/>
        <v>2786.75</v>
      </c>
      <c r="I586" s="34">
        <v>2423.26</v>
      </c>
    </row>
    <row r="587" s="8" customFormat="1" ht="20.1" customHeight="1" spans="1:9">
      <c r="A587" s="30" t="s">
        <v>1400</v>
      </c>
      <c r="B587" s="30" t="s">
        <v>1401</v>
      </c>
      <c r="C587" s="26"/>
      <c r="D587" s="27"/>
      <c r="E587" s="31"/>
      <c r="F587" s="32"/>
      <c r="G587" s="31"/>
      <c r="H587" s="31"/>
      <c r="I587" s="34"/>
    </row>
    <row r="588" s="8" customFormat="1" ht="20.1" customHeight="1" spans="1:9">
      <c r="A588" s="30" t="s">
        <v>1402</v>
      </c>
      <c r="B588" s="30" t="s">
        <v>1403</v>
      </c>
      <c r="C588" s="26" t="s">
        <v>1155</v>
      </c>
      <c r="D588" s="27">
        <v>1</v>
      </c>
      <c r="E588" s="33"/>
      <c r="F588" s="32">
        <f t="shared" si="20"/>
        <v>0</v>
      </c>
      <c r="G588" s="31"/>
      <c r="H588" s="31">
        <f t="shared" si="19"/>
        <v>5682.5</v>
      </c>
      <c r="I588" s="34">
        <v>4941.3</v>
      </c>
    </row>
    <row r="589" s="8" customFormat="1" ht="20.1" customHeight="1" spans="1:9">
      <c r="A589" s="30" t="s">
        <v>1404</v>
      </c>
      <c r="B589" s="30" t="s">
        <v>1405</v>
      </c>
      <c r="C589" s="26" t="s">
        <v>1155</v>
      </c>
      <c r="D589" s="27">
        <v>1</v>
      </c>
      <c r="E589" s="33"/>
      <c r="F589" s="32">
        <f t="shared" si="20"/>
        <v>0</v>
      </c>
      <c r="G589" s="31"/>
      <c r="H589" s="31">
        <f t="shared" si="19"/>
        <v>3214.87</v>
      </c>
      <c r="I589" s="34">
        <v>2795.54</v>
      </c>
    </row>
    <row r="590" s="8" customFormat="1" ht="20.1" customHeight="1" spans="1:9">
      <c r="A590" s="30" t="s">
        <v>1406</v>
      </c>
      <c r="B590" s="30" t="s">
        <v>1407</v>
      </c>
      <c r="C590" s="26" t="s">
        <v>1155</v>
      </c>
      <c r="D590" s="27">
        <v>1</v>
      </c>
      <c r="E590" s="33"/>
      <c r="F590" s="32">
        <f t="shared" si="20"/>
        <v>0</v>
      </c>
      <c r="G590" s="31"/>
      <c r="H590" s="31">
        <f t="shared" si="19"/>
        <v>2197.58</v>
      </c>
      <c r="I590" s="34">
        <v>1910.94</v>
      </c>
    </row>
    <row r="591" s="8" customFormat="1" ht="20.1" customHeight="1" spans="1:9">
      <c r="A591" s="30" t="s">
        <v>1408</v>
      </c>
      <c r="B591" s="30" t="s">
        <v>1409</v>
      </c>
      <c r="C591" s="26" t="s">
        <v>1155</v>
      </c>
      <c r="D591" s="27">
        <v>1</v>
      </c>
      <c r="E591" s="33"/>
      <c r="F591" s="32">
        <f t="shared" si="20"/>
        <v>0</v>
      </c>
      <c r="G591" s="31"/>
      <c r="H591" s="31">
        <f t="shared" si="19"/>
        <v>2786.75</v>
      </c>
      <c r="I591" s="34">
        <v>2423.26</v>
      </c>
    </row>
    <row r="592" s="8" customFormat="1" ht="20.1" customHeight="1" spans="1:9">
      <c r="A592" s="30" t="s">
        <v>1410</v>
      </c>
      <c r="B592" s="30" t="s">
        <v>1411</v>
      </c>
      <c r="C592" s="26" t="s">
        <v>1155</v>
      </c>
      <c r="D592" s="27">
        <v>1</v>
      </c>
      <c r="E592" s="33"/>
      <c r="F592" s="32">
        <f t="shared" si="20"/>
        <v>0</v>
      </c>
      <c r="G592" s="31"/>
      <c r="H592" s="31">
        <f t="shared" si="19"/>
        <v>4398.12</v>
      </c>
      <c r="I592" s="34">
        <v>3824.45</v>
      </c>
    </row>
    <row r="593" s="8" customFormat="1" ht="20.1" customHeight="1" spans="1:9">
      <c r="A593" s="30" t="s">
        <v>1412</v>
      </c>
      <c r="B593" s="30" t="s">
        <v>1413</v>
      </c>
      <c r="C593" s="26" t="s">
        <v>1155</v>
      </c>
      <c r="D593" s="27">
        <v>5</v>
      </c>
      <c r="E593" s="33"/>
      <c r="F593" s="32">
        <f t="shared" si="20"/>
        <v>0</v>
      </c>
      <c r="G593" s="31"/>
      <c r="H593" s="31">
        <f t="shared" si="19"/>
        <v>16211.65</v>
      </c>
      <c r="I593" s="34">
        <v>14097.09</v>
      </c>
    </row>
    <row r="594" s="8" customFormat="1" ht="20.1" customHeight="1" spans="1:9">
      <c r="A594" s="30" t="s">
        <v>1414</v>
      </c>
      <c r="B594" s="30" t="s">
        <v>1415</v>
      </c>
      <c r="C594" s="26" t="s">
        <v>1155</v>
      </c>
      <c r="D594" s="27">
        <v>1</v>
      </c>
      <c r="E594" s="33"/>
      <c r="F594" s="32">
        <f t="shared" si="20"/>
        <v>0</v>
      </c>
      <c r="G594" s="31"/>
      <c r="H594" s="31">
        <f t="shared" si="19"/>
        <v>876.88</v>
      </c>
      <c r="I594" s="34">
        <v>762.5</v>
      </c>
    </row>
    <row r="595" s="8" customFormat="1" ht="20.1" customHeight="1" spans="1:9">
      <c r="A595" s="30" t="s">
        <v>1416</v>
      </c>
      <c r="B595" s="30" t="s">
        <v>1417</v>
      </c>
      <c r="C595" s="26"/>
      <c r="D595" s="27"/>
      <c r="E595" s="31"/>
      <c r="F595" s="32"/>
      <c r="G595" s="31"/>
      <c r="H595" s="31"/>
      <c r="I595" s="34"/>
    </row>
    <row r="596" s="8" customFormat="1" ht="20.1" customHeight="1" spans="1:9">
      <c r="A596" s="30" t="s">
        <v>1418</v>
      </c>
      <c r="B596" s="30" t="s">
        <v>1419</v>
      </c>
      <c r="C596" s="26" t="s">
        <v>131</v>
      </c>
      <c r="D596" s="27">
        <v>285</v>
      </c>
      <c r="E596" s="33"/>
      <c r="F596" s="32">
        <f t="shared" si="20"/>
        <v>0</v>
      </c>
      <c r="G596" s="31"/>
      <c r="H596" s="31">
        <f t="shared" si="19"/>
        <v>40.18</v>
      </c>
      <c r="I596" s="34">
        <v>34.94</v>
      </c>
    </row>
    <row r="597" s="8" customFormat="1" ht="20.1" customHeight="1" spans="1:9">
      <c r="A597" s="30" t="s">
        <v>1420</v>
      </c>
      <c r="B597" s="30" t="s">
        <v>1421</v>
      </c>
      <c r="C597" s="26" t="s">
        <v>131</v>
      </c>
      <c r="D597" s="27">
        <v>225</v>
      </c>
      <c r="E597" s="33"/>
      <c r="F597" s="32">
        <f t="shared" si="20"/>
        <v>0</v>
      </c>
      <c r="G597" s="31"/>
      <c r="H597" s="31">
        <f t="shared" si="19"/>
        <v>42.55</v>
      </c>
      <c r="I597" s="34">
        <v>37</v>
      </c>
    </row>
    <row r="598" s="8" customFormat="1" ht="20.1" customHeight="1" spans="1:9">
      <c r="A598" s="30" t="s">
        <v>1422</v>
      </c>
      <c r="B598" s="30" t="s">
        <v>1423</v>
      </c>
      <c r="C598" s="26" t="s">
        <v>131</v>
      </c>
      <c r="D598" s="27">
        <v>85</v>
      </c>
      <c r="E598" s="33"/>
      <c r="F598" s="32">
        <f t="shared" si="20"/>
        <v>0</v>
      </c>
      <c r="G598" s="31"/>
      <c r="H598" s="31">
        <f t="shared" si="19"/>
        <v>46.07</v>
      </c>
      <c r="I598" s="34">
        <v>40.06</v>
      </c>
    </row>
    <row r="599" s="8" customFormat="1" ht="20.1" customHeight="1" spans="1:9">
      <c r="A599" s="30" t="s">
        <v>1424</v>
      </c>
      <c r="B599" s="30" t="s">
        <v>1425</v>
      </c>
      <c r="C599" s="26" t="s">
        <v>131</v>
      </c>
      <c r="D599" s="27">
        <v>8</v>
      </c>
      <c r="E599" s="33"/>
      <c r="F599" s="32">
        <f t="shared" si="20"/>
        <v>0</v>
      </c>
      <c r="G599" s="31"/>
      <c r="H599" s="31">
        <f t="shared" si="19"/>
        <v>52.04</v>
      </c>
      <c r="I599" s="34">
        <v>45.25</v>
      </c>
    </row>
    <row r="600" s="8" customFormat="1" ht="20.1" customHeight="1" spans="1:9">
      <c r="A600" s="30" t="s">
        <v>1426</v>
      </c>
      <c r="B600" s="30" t="s">
        <v>1427</v>
      </c>
      <c r="C600" s="26" t="s">
        <v>131</v>
      </c>
      <c r="D600" s="27">
        <v>10</v>
      </c>
      <c r="E600" s="33"/>
      <c r="F600" s="32">
        <f t="shared" si="20"/>
        <v>0</v>
      </c>
      <c r="G600" s="31"/>
      <c r="H600" s="31">
        <f t="shared" si="19"/>
        <v>41.24</v>
      </c>
      <c r="I600" s="34">
        <v>35.86</v>
      </c>
    </row>
    <row r="601" s="8" customFormat="1" ht="20.1" customHeight="1" spans="1:9">
      <c r="A601" s="30" t="s">
        <v>1428</v>
      </c>
      <c r="B601" s="30" t="s">
        <v>1429</v>
      </c>
      <c r="C601" s="26" t="s">
        <v>131</v>
      </c>
      <c r="D601" s="27">
        <v>205</v>
      </c>
      <c r="E601" s="33"/>
      <c r="F601" s="32">
        <f t="shared" si="20"/>
        <v>0</v>
      </c>
      <c r="G601" s="31"/>
      <c r="H601" s="31">
        <f t="shared" si="19"/>
        <v>42.53</v>
      </c>
      <c r="I601" s="34">
        <v>36.98</v>
      </c>
    </row>
    <row r="602" s="8" customFormat="1" ht="20.1" customHeight="1" spans="1:9">
      <c r="A602" s="30" t="s">
        <v>1430</v>
      </c>
      <c r="B602" s="30" t="s">
        <v>1431</v>
      </c>
      <c r="C602" s="26" t="s">
        <v>131</v>
      </c>
      <c r="D602" s="27">
        <v>62</v>
      </c>
      <c r="E602" s="33"/>
      <c r="F602" s="32">
        <f t="shared" si="20"/>
        <v>0</v>
      </c>
      <c r="G602" s="31"/>
      <c r="H602" s="31">
        <f t="shared" si="19"/>
        <v>118.99</v>
      </c>
      <c r="I602" s="34">
        <v>103.47</v>
      </c>
    </row>
    <row r="603" s="8" customFormat="1" ht="20.1" customHeight="1" spans="1:9">
      <c r="A603" s="30" t="s">
        <v>1432</v>
      </c>
      <c r="B603" s="30" t="s">
        <v>1433</v>
      </c>
      <c r="C603" s="26"/>
      <c r="D603" s="27"/>
      <c r="E603" s="31"/>
      <c r="F603" s="32"/>
      <c r="G603" s="31"/>
      <c r="H603" s="31"/>
      <c r="I603" s="34"/>
    </row>
    <row r="604" s="8" customFormat="1" ht="20.1" customHeight="1" spans="1:9">
      <c r="A604" s="30" t="s">
        <v>1434</v>
      </c>
      <c r="B604" s="30" t="s">
        <v>1435</v>
      </c>
      <c r="C604" s="26"/>
      <c r="D604" s="27"/>
      <c r="E604" s="31"/>
      <c r="F604" s="32"/>
      <c r="G604" s="31"/>
      <c r="H604" s="31"/>
      <c r="I604" s="34"/>
    </row>
    <row r="605" s="8" customFormat="1" ht="20.1" customHeight="1" spans="1:9">
      <c r="A605" s="30" t="s">
        <v>1436</v>
      </c>
      <c r="B605" s="30" t="s">
        <v>1437</v>
      </c>
      <c r="C605" s="26" t="s">
        <v>131</v>
      </c>
      <c r="D605" s="27">
        <v>931</v>
      </c>
      <c r="E605" s="33"/>
      <c r="F605" s="32">
        <f t="shared" si="20"/>
        <v>0</v>
      </c>
      <c r="G605" s="31"/>
      <c r="H605" s="31">
        <f t="shared" si="19"/>
        <v>50</v>
      </c>
      <c r="I605" s="34">
        <v>43.48</v>
      </c>
    </row>
    <row r="606" s="8" customFormat="1" ht="20.1" customHeight="1" spans="1:9">
      <c r="A606" s="30" t="s">
        <v>1438</v>
      </c>
      <c r="B606" s="30" t="s">
        <v>1439</v>
      </c>
      <c r="C606" s="26" t="s">
        <v>131</v>
      </c>
      <c r="D606" s="27">
        <v>835</v>
      </c>
      <c r="E606" s="33"/>
      <c r="F606" s="32">
        <f t="shared" si="20"/>
        <v>0</v>
      </c>
      <c r="G606" s="31"/>
      <c r="H606" s="31">
        <f t="shared" si="19"/>
        <v>95.78</v>
      </c>
      <c r="I606" s="34">
        <v>83.29</v>
      </c>
    </row>
    <row r="607" s="8" customFormat="1" ht="20.1" customHeight="1" spans="1:9">
      <c r="A607" s="30" t="s">
        <v>1440</v>
      </c>
      <c r="B607" s="30" t="s">
        <v>1441</v>
      </c>
      <c r="C607" s="26" t="s">
        <v>131</v>
      </c>
      <c r="D607" s="27">
        <v>68</v>
      </c>
      <c r="E607" s="33"/>
      <c r="F607" s="32">
        <f t="shared" si="20"/>
        <v>0</v>
      </c>
      <c r="G607" s="31"/>
      <c r="H607" s="31">
        <f t="shared" si="19"/>
        <v>55.91</v>
      </c>
      <c r="I607" s="34">
        <v>48.62</v>
      </c>
    </row>
    <row r="608" s="8" customFormat="1" ht="20.1" customHeight="1" spans="1:9">
      <c r="A608" s="30" t="s">
        <v>1442</v>
      </c>
      <c r="B608" s="30" t="s">
        <v>1443</v>
      </c>
      <c r="C608" s="26" t="s">
        <v>131</v>
      </c>
      <c r="D608" s="27">
        <v>126</v>
      </c>
      <c r="E608" s="33"/>
      <c r="F608" s="32">
        <f t="shared" si="20"/>
        <v>0</v>
      </c>
      <c r="G608" s="31"/>
      <c r="H608" s="31">
        <f t="shared" si="19"/>
        <v>50.59</v>
      </c>
      <c r="I608" s="34">
        <v>43.99</v>
      </c>
    </row>
    <row r="609" s="8" customFormat="1" ht="20.1" customHeight="1" spans="1:9">
      <c r="A609" s="30" t="s">
        <v>1444</v>
      </c>
      <c r="B609" s="30" t="s">
        <v>1445</v>
      </c>
      <c r="C609" s="26" t="s">
        <v>131</v>
      </c>
      <c r="D609" s="27">
        <v>26</v>
      </c>
      <c r="E609" s="33"/>
      <c r="F609" s="32">
        <f t="shared" si="20"/>
        <v>0</v>
      </c>
      <c r="G609" s="31"/>
      <c r="H609" s="31">
        <f t="shared" si="19"/>
        <v>48.56</v>
      </c>
      <c r="I609" s="34">
        <v>42.23</v>
      </c>
    </row>
    <row r="610" s="8" customFormat="1" ht="20.1" customHeight="1" spans="1:9">
      <c r="A610" s="30" t="s">
        <v>1446</v>
      </c>
      <c r="B610" s="30" t="s">
        <v>1447</v>
      </c>
      <c r="C610" s="26" t="s">
        <v>131</v>
      </c>
      <c r="D610" s="27">
        <v>21</v>
      </c>
      <c r="E610" s="33"/>
      <c r="F610" s="32">
        <f t="shared" si="20"/>
        <v>0</v>
      </c>
      <c r="G610" s="31"/>
      <c r="H610" s="31">
        <f t="shared" si="19"/>
        <v>52.65</v>
      </c>
      <c r="I610" s="34">
        <v>45.78</v>
      </c>
    </row>
    <row r="611" s="8" customFormat="1" ht="20.1" customHeight="1" spans="1:9">
      <c r="A611" s="30" t="s">
        <v>1448</v>
      </c>
      <c r="B611" s="30" t="s">
        <v>1449</v>
      </c>
      <c r="C611" s="26" t="s">
        <v>131</v>
      </c>
      <c r="D611" s="27">
        <v>55</v>
      </c>
      <c r="E611" s="33"/>
      <c r="F611" s="32">
        <f t="shared" si="20"/>
        <v>0</v>
      </c>
      <c r="G611" s="31"/>
      <c r="H611" s="31">
        <f t="shared" si="19"/>
        <v>73.4</v>
      </c>
      <c r="I611" s="34">
        <v>63.83</v>
      </c>
    </row>
    <row r="612" s="8" customFormat="1" ht="20.1" customHeight="1" spans="1:9">
      <c r="A612" s="30" t="s">
        <v>1450</v>
      </c>
      <c r="B612" s="30" t="s">
        <v>1451</v>
      </c>
      <c r="C612" s="26" t="s">
        <v>131</v>
      </c>
      <c r="D612" s="27">
        <v>104</v>
      </c>
      <c r="E612" s="33"/>
      <c r="F612" s="32">
        <f t="shared" si="20"/>
        <v>0</v>
      </c>
      <c r="G612" s="31"/>
      <c r="H612" s="31">
        <f t="shared" si="19"/>
        <v>73.42</v>
      </c>
      <c r="I612" s="34">
        <v>63.84</v>
      </c>
    </row>
    <row r="613" s="8" customFormat="1" ht="20.1" customHeight="1" spans="1:9">
      <c r="A613" s="30" t="s">
        <v>1452</v>
      </c>
      <c r="B613" s="30" t="s">
        <v>1453</v>
      </c>
      <c r="C613" s="26" t="s">
        <v>131</v>
      </c>
      <c r="D613" s="27">
        <v>634</v>
      </c>
      <c r="E613" s="33"/>
      <c r="F613" s="32">
        <f t="shared" si="20"/>
        <v>0</v>
      </c>
      <c r="G613" s="31"/>
      <c r="H613" s="31">
        <f t="shared" ref="H613:H676" si="21">ROUND(ROUND(I613,2)*1.15,2)</f>
        <v>55.71</v>
      </c>
      <c r="I613" s="34">
        <v>48.44</v>
      </c>
    </row>
    <row r="614" s="8" customFormat="1" ht="20.1" customHeight="1" spans="1:9">
      <c r="A614" s="30" t="s">
        <v>1454</v>
      </c>
      <c r="B614" s="30" t="s">
        <v>1455</v>
      </c>
      <c r="C614" s="26" t="s">
        <v>131</v>
      </c>
      <c r="D614" s="27">
        <v>240</v>
      </c>
      <c r="E614" s="33"/>
      <c r="F614" s="32">
        <f t="shared" si="20"/>
        <v>0</v>
      </c>
      <c r="G614" s="31"/>
      <c r="H614" s="31">
        <f t="shared" si="21"/>
        <v>61.2</v>
      </c>
      <c r="I614" s="34">
        <v>53.22</v>
      </c>
    </row>
    <row r="615" s="8" customFormat="1" ht="20.1" customHeight="1" spans="1:9">
      <c r="A615" s="30" t="s">
        <v>1456</v>
      </c>
      <c r="B615" s="30" t="s">
        <v>1457</v>
      </c>
      <c r="C615" s="26" t="s">
        <v>131</v>
      </c>
      <c r="D615" s="27">
        <v>53</v>
      </c>
      <c r="E615" s="33"/>
      <c r="F615" s="32">
        <f t="shared" si="20"/>
        <v>0</v>
      </c>
      <c r="G615" s="31"/>
      <c r="H615" s="31">
        <f t="shared" si="21"/>
        <v>50.58</v>
      </c>
      <c r="I615" s="34">
        <v>43.98</v>
      </c>
    </row>
    <row r="616" s="8" customFormat="1" ht="20.1" customHeight="1" spans="1:9">
      <c r="A616" s="30" t="s">
        <v>1458</v>
      </c>
      <c r="B616" s="30" t="s">
        <v>1459</v>
      </c>
      <c r="C616" s="26" t="s">
        <v>131</v>
      </c>
      <c r="D616" s="27">
        <v>8</v>
      </c>
      <c r="E616" s="33"/>
      <c r="F616" s="32">
        <f t="shared" si="20"/>
        <v>0</v>
      </c>
      <c r="G616" s="31"/>
      <c r="H616" s="31">
        <f t="shared" si="21"/>
        <v>66.29</v>
      </c>
      <c r="I616" s="34">
        <v>57.64</v>
      </c>
    </row>
    <row r="617" s="8" customFormat="1" ht="20.1" customHeight="1" spans="1:9">
      <c r="A617" s="30" t="s">
        <v>1460</v>
      </c>
      <c r="B617" s="30" t="s">
        <v>1461</v>
      </c>
      <c r="C617" s="26"/>
      <c r="D617" s="27"/>
      <c r="E617" s="31"/>
      <c r="F617" s="32"/>
      <c r="G617" s="31"/>
      <c r="H617" s="31"/>
      <c r="I617" s="34"/>
    </row>
    <row r="618" s="8" customFormat="1" ht="20.1" customHeight="1" spans="1:9">
      <c r="A618" s="30" t="s">
        <v>1462</v>
      </c>
      <c r="B618" s="30" t="s">
        <v>1463</v>
      </c>
      <c r="C618" s="26" t="s">
        <v>131</v>
      </c>
      <c r="D618" s="27">
        <v>846</v>
      </c>
      <c r="E618" s="33"/>
      <c r="F618" s="32">
        <f t="shared" si="20"/>
        <v>0</v>
      </c>
      <c r="G618" s="31"/>
      <c r="H618" s="31">
        <f t="shared" si="21"/>
        <v>57.93</v>
      </c>
      <c r="I618" s="34">
        <v>50.37</v>
      </c>
    </row>
    <row r="619" s="8" customFormat="1" ht="20.1" customHeight="1" spans="1:9">
      <c r="A619" s="30" t="s">
        <v>1464</v>
      </c>
      <c r="B619" s="30" t="s">
        <v>1465</v>
      </c>
      <c r="C619" s="26" t="s">
        <v>131</v>
      </c>
      <c r="D619" s="27">
        <v>58</v>
      </c>
      <c r="E619" s="33"/>
      <c r="F619" s="32">
        <f t="shared" si="20"/>
        <v>0</v>
      </c>
      <c r="G619" s="31"/>
      <c r="H619" s="31">
        <f t="shared" si="21"/>
        <v>41.1</v>
      </c>
      <c r="I619" s="34">
        <v>35.74</v>
      </c>
    </row>
    <row r="620" s="8" customFormat="1" ht="20.1" customHeight="1" spans="1:9">
      <c r="A620" s="30" t="s">
        <v>1466</v>
      </c>
      <c r="B620" s="30" t="s">
        <v>1467</v>
      </c>
      <c r="C620" s="26" t="s">
        <v>131</v>
      </c>
      <c r="D620" s="27">
        <v>7</v>
      </c>
      <c r="E620" s="33"/>
      <c r="F620" s="32">
        <f t="shared" si="20"/>
        <v>0</v>
      </c>
      <c r="G620" s="31"/>
      <c r="H620" s="31">
        <f t="shared" si="21"/>
        <v>36.33</v>
      </c>
      <c r="I620" s="34">
        <v>31.59</v>
      </c>
    </row>
    <row r="621" s="8" customFormat="1" ht="20.1" customHeight="1" spans="1:9">
      <c r="A621" s="30" t="s">
        <v>1468</v>
      </c>
      <c r="B621" s="30" t="s">
        <v>1469</v>
      </c>
      <c r="C621" s="26"/>
      <c r="D621" s="27"/>
      <c r="E621" s="31"/>
      <c r="F621" s="32"/>
      <c r="G621" s="31"/>
      <c r="H621" s="31"/>
      <c r="I621" s="34"/>
    </row>
    <row r="622" s="8" customFormat="1" ht="20.1" customHeight="1" spans="1:9">
      <c r="A622" s="30" t="s">
        <v>1470</v>
      </c>
      <c r="B622" s="30" t="s">
        <v>1471</v>
      </c>
      <c r="C622" s="26"/>
      <c r="D622" s="27"/>
      <c r="E622" s="31"/>
      <c r="F622" s="32"/>
      <c r="G622" s="31"/>
      <c r="H622" s="31"/>
      <c r="I622" s="34"/>
    </row>
    <row r="623" s="8" customFormat="1" ht="20.1" customHeight="1" spans="1:9">
      <c r="A623" s="30" t="s">
        <v>1472</v>
      </c>
      <c r="B623" s="30" t="s">
        <v>1473</v>
      </c>
      <c r="C623" s="26" t="s">
        <v>281</v>
      </c>
      <c r="D623" s="27">
        <v>1804.72</v>
      </c>
      <c r="E623" s="33"/>
      <c r="F623" s="32">
        <f t="shared" si="20"/>
        <v>0</v>
      </c>
      <c r="G623" s="31"/>
      <c r="H623" s="31">
        <f t="shared" si="21"/>
        <v>30.62</v>
      </c>
      <c r="I623" s="34">
        <v>26.63</v>
      </c>
    </row>
    <row r="624" s="8" customFormat="1" ht="20.1" customHeight="1" spans="1:9">
      <c r="A624" s="30" t="s">
        <v>1474</v>
      </c>
      <c r="B624" s="30" t="s">
        <v>1475</v>
      </c>
      <c r="C624" s="26" t="s">
        <v>281</v>
      </c>
      <c r="D624" s="27">
        <v>46.28</v>
      </c>
      <c r="E624" s="33"/>
      <c r="F624" s="32">
        <f t="shared" si="20"/>
        <v>0</v>
      </c>
      <c r="G624" s="31"/>
      <c r="H624" s="31">
        <f t="shared" si="21"/>
        <v>18.2</v>
      </c>
      <c r="I624" s="34">
        <v>15.83</v>
      </c>
    </row>
    <row r="625" s="8" customFormat="1" ht="20.1" customHeight="1" spans="1:9">
      <c r="A625" s="30" t="s">
        <v>1476</v>
      </c>
      <c r="B625" s="30" t="s">
        <v>1477</v>
      </c>
      <c r="C625" s="26" t="s">
        <v>281</v>
      </c>
      <c r="D625" s="27">
        <v>133.05</v>
      </c>
      <c r="E625" s="33"/>
      <c r="F625" s="32">
        <f t="shared" si="20"/>
        <v>0</v>
      </c>
      <c r="G625" s="31"/>
      <c r="H625" s="31">
        <f t="shared" si="21"/>
        <v>20.67</v>
      </c>
      <c r="I625" s="34">
        <v>17.97</v>
      </c>
    </row>
    <row r="626" s="8" customFormat="1" ht="20.1" customHeight="1" spans="1:9">
      <c r="A626" s="30" t="s">
        <v>1478</v>
      </c>
      <c r="B626" s="30" t="s">
        <v>1479</v>
      </c>
      <c r="C626" s="26" t="s">
        <v>281</v>
      </c>
      <c r="D626" s="27">
        <v>17.09</v>
      </c>
      <c r="E626" s="33"/>
      <c r="F626" s="32">
        <f t="shared" si="20"/>
        <v>0</v>
      </c>
      <c r="G626" s="31"/>
      <c r="H626" s="31">
        <f t="shared" si="21"/>
        <v>22.87</v>
      </c>
      <c r="I626" s="34">
        <v>19.89</v>
      </c>
    </row>
    <row r="627" s="8" customFormat="1" ht="20.1" customHeight="1" spans="1:9">
      <c r="A627" s="30" t="s">
        <v>1480</v>
      </c>
      <c r="B627" s="30" t="s">
        <v>1481</v>
      </c>
      <c r="C627" s="26" t="s">
        <v>281</v>
      </c>
      <c r="D627" s="27">
        <v>13.74</v>
      </c>
      <c r="E627" s="33"/>
      <c r="F627" s="32">
        <f t="shared" si="20"/>
        <v>0</v>
      </c>
      <c r="G627" s="31"/>
      <c r="H627" s="31">
        <f t="shared" si="21"/>
        <v>51.45</v>
      </c>
      <c r="I627" s="34">
        <v>44.74</v>
      </c>
    </row>
    <row r="628" s="8" customFormat="1" ht="20.1" customHeight="1" spans="1:9">
      <c r="A628" s="30" t="s">
        <v>1482</v>
      </c>
      <c r="B628" s="30" t="s">
        <v>1483</v>
      </c>
      <c r="C628" s="26" t="s">
        <v>281</v>
      </c>
      <c r="D628" s="27">
        <v>164.16</v>
      </c>
      <c r="E628" s="33"/>
      <c r="F628" s="32">
        <f t="shared" si="20"/>
        <v>0</v>
      </c>
      <c r="G628" s="31"/>
      <c r="H628" s="31">
        <f t="shared" si="21"/>
        <v>65.75</v>
      </c>
      <c r="I628" s="34">
        <v>57.17</v>
      </c>
    </row>
    <row r="629" s="8" customFormat="1" ht="20.1" customHeight="1" spans="1:9">
      <c r="A629" s="30" t="s">
        <v>1484</v>
      </c>
      <c r="B629" s="30" t="s">
        <v>1485</v>
      </c>
      <c r="C629" s="26" t="s">
        <v>281</v>
      </c>
      <c r="D629" s="27">
        <v>2061.87</v>
      </c>
      <c r="E629" s="33"/>
      <c r="F629" s="32">
        <f t="shared" si="20"/>
        <v>0</v>
      </c>
      <c r="G629" s="31"/>
      <c r="H629" s="31">
        <f t="shared" si="21"/>
        <v>89.76</v>
      </c>
      <c r="I629" s="34">
        <v>78.05</v>
      </c>
    </row>
    <row r="630" s="8" customFormat="1" ht="20.1" customHeight="1" spans="1:9">
      <c r="A630" s="30" t="s">
        <v>1486</v>
      </c>
      <c r="B630" s="30" t="s">
        <v>1487</v>
      </c>
      <c r="C630" s="26" t="s">
        <v>281</v>
      </c>
      <c r="D630" s="27">
        <v>1674.02</v>
      </c>
      <c r="E630" s="33"/>
      <c r="F630" s="32">
        <f t="shared" si="20"/>
        <v>0</v>
      </c>
      <c r="G630" s="31"/>
      <c r="H630" s="31">
        <f t="shared" si="21"/>
        <v>104.06</v>
      </c>
      <c r="I630" s="34">
        <v>90.49</v>
      </c>
    </row>
    <row r="631" s="8" customFormat="1" ht="20.1" customHeight="1" spans="1:9">
      <c r="A631" s="30" t="s">
        <v>1488</v>
      </c>
      <c r="B631" s="30" t="s">
        <v>1489</v>
      </c>
      <c r="C631" s="26" t="s">
        <v>281</v>
      </c>
      <c r="D631" s="27">
        <v>26.63</v>
      </c>
      <c r="E631" s="33"/>
      <c r="F631" s="32">
        <f t="shared" si="20"/>
        <v>0</v>
      </c>
      <c r="G631" s="31"/>
      <c r="H631" s="31">
        <f t="shared" si="21"/>
        <v>116.93</v>
      </c>
      <c r="I631" s="34">
        <v>101.68</v>
      </c>
    </row>
    <row r="632" s="8" customFormat="1" ht="20.1" customHeight="1" spans="1:9">
      <c r="A632" s="30" t="s">
        <v>1490</v>
      </c>
      <c r="B632" s="30" t="s">
        <v>1491</v>
      </c>
      <c r="C632" s="26" t="s">
        <v>281</v>
      </c>
      <c r="D632" s="27">
        <v>29.1</v>
      </c>
      <c r="E632" s="33"/>
      <c r="F632" s="32">
        <f t="shared" si="20"/>
        <v>0</v>
      </c>
      <c r="G632" s="31"/>
      <c r="H632" s="31">
        <f t="shared" si="21"/>
        <v>101.83</v>
      </c>
      <c r="I632" s="34">
        <v>88.55</v>
      </c>
    </row>
    <row r="633" s="8" customFormat="1" ht="20.1" customHeight="1" spans="1:9">
      <c r="A633" s="30" t="s">
        <v>1492</v>
      </c>
      <c r="B633" s="30" t="s">
        <v>1493</v>
      </c>
      <c r="C633" s="26" t="s">
        <v>281</v>
      </c>
      <c r="D633" s="27">
        <v>7.56</v>
      </c>
      <c r="E633" s="33"/>
      <c r="F633" s="32">
        <f t="shared" si="20"/>
        <v>0</v>
      </c>
      <c r="G633" s="31"/>
      <c r="H633" s="31">
        <f t="shared" si="21"/>
        <v>131.84</v>
      </c>
      <c r="I633" s="34">
        <v>114.64</v>
      </c>
    </row>
    <row r="634" s="8" customFormat="1" ht="20.1" customHeight="1" spans="1:9">
      <c r="A634" s="30" t="s">
        <v>1494</v>
      </c>
      <c r="B634" s="30" t="s">
        <v>1495</v>
      </c>
      <c r="C634" s="26" t="s">
        <v>281</v>
      </c>
      <c r="D634" s="27">
        <v>232.4</v>
      </c>
      <c r="E634" s="33"/>
      <c r="F634" s="32">
        <f t="shared" si="20"/>
        <v>0</v>
      </c>
      <c r="G634" s="31"/>
      <c r="H634" s="31">
        <f t="shared" si="21"/>
        <v>121.16</v>
      </c>
      <c r="I634" s="34">
        <v>105.36</v>
      </c>
    </row>
    <row r="635" s="8" customFormat="1" ht="20.1" customHeight="1" spans="1:9">
      <c r="A635" s="30" t="s">
        <v>1496</v>
      </c>
      <c r="B635" s="30" t="s">
        <v>1497</v>
      </c>
      <c r="C635" s="26" t="s">
        <v>281</v>
      </c>
      <c r="D635" s="27">
        <v>439.24</v>
      </c>
      <c r="E635" s="33"/>
      <c r="F635" s="32">
        <f t="shared" si="20"/>
        <v>0</v>
      </c>
      <c r="G635" s="31"/>
      <c r="H635" s="31">
        <f t="shared" si="21"/>
        <v>185.27</v>
      </c>
      <c r="I635" s="34">
        <v>161.1</v>
      </c>
    </row>
    <row r="636" s="8" customFormat="1" ht="20.1" customHeight="1" spans="1:9">
      <c r="A636" s="30" t="s">
        <v>1498</v>
      </c>
      <c r="B636" s="30" t="s">
        <v>1499</v>
      </c>
      <c r="C636" s="26" t="s">
        <v>281</v>
      </c>
      <c r="D636" s="27">
        <v>651.94</v>
      </c>
      <c r="E636" s="33"/>
      <c r="F636" s="32">
        <f t="shared" si="20"/>
        <v>0</v>
      </c>
      <c r="G636" s="31"/>
      <c r="H636" s="31">
        <f t="shared" si="21"/>
        <v>211.13</v>
      </c>
      <c r="I636" s="34">
        <v>183.59</v>
      </c>
    </row>
    <row r="637" s="8" customFormat="1" ht="20.1" customHeight="1" spans="1:9">
      <c r="A637" s="30" t="s">
        <v>1500</v>
      </c>
      <c r="B637" s="30" t="s">
        <v>1501</v>
      </c>
      <c r="C637" s="26" t="s">
        <v>281</v>
      </c>
      <c r="D637" s="27">
        <v>69.61</v>
      </c>
      <c r="E637" s="33"/>
      <c r="F637" s="32">
        <f t="shared" si="20"/>
        <v>0</v>
      </c>
      <c r="G637" s="31"/>
      <c r="H637" s="31">
        <f t="shared" si="21"/>
        <v>247.73</v>
      </c>
      <c r="I637" s="34">
        <v>215.42</v>
      </c>
    </row>
    <row r="638" s="8" customFormat="1" ht="20.1" customHeight="1" spans="1:9">
      <c r="A638" s="30" t="s">
        <v>1502</v>
      </c>
      <c r="B638" s="30" t="s">
        <v>1503</v>
      </c>
      <c r="C638" s="26" t="s">
        <v>281</v>
      </c>
      <c r="D638" s="27">
        <v>310.62</v>
      </c>
      <c r="E638" s="33"/>
      <c r="F638" s="32">
        <f t="shared" si="20"/>
        <v>0</v>
      </c>
      <c r="G638" s="31"/>
      <c r="H638" s="31">
        <f t="shared" si="21"/>
        <v>599.24</v>
      </c>
      <c r="I638" s="34">
        <v>521.08</v>
      </c>
    </row>
    <row r="639" s="8" customFormat="1" ht="20.1" customHeight="1" spans="1:9">
      <c r="A639" s="30" t="s">
        <v>1504</v>
      </c>
      <c r="B639" s="30" t="s">
        <v>1505</v>
      </c>
      <c r="C639" s="26" t="s">
        <v>281</v>
      </c>
      <c r="D639" s="27">
        <v>1080.47</v>
      </c>
      <c r="E639" s="33"/>
      <c r="F639" s="32">
        <f t="shared" si="20"/>
        <v>0</v>
      </c>
      <c r="G639" s="31"/>
      <c r="H639" s="31">
        <f t="shared" si="21"/>
        <v>957.64</v>
      </c>
      <c r="I639" s="34">
        <v>832.73</v>
      </c>
    </row>
    <row r="640" s="8" customFormat="1" ht="20.1" customHeight="1" spans="1:9">
      <c r="A640" s="30" t="s">
        <v>1506</v>
      </c>
      <c r="B640" s="30" t="s">
        <v>1507</v>
      </c>
      <c r="C640" s="26" t="s">
        <v>281</v>
      </c>
      <c r="D640" s="27">
        <v>1413.26</v>
      </c>
      <c r="E640" s="33"/>
      <c r="F640" s="32">
        <f t="shared" si="20"/>
        <v>0</v>
      </c>
      <c r="G640" s="31"/>
      <c r="H640" s="31">
        <f t="shared" si="21"/>
        <v>1136.07</v>
      </c>
      <c r="I640" s="34">
        <v>987.89</v>
      </c>
    </row>
    <row r="641" s="8" customFormat="1" ht="20.1" customHeight="1" spans="1:9">
      <c r="A641" s="30" t="s">
        <v>1508</v>
      </c>
      <c r="B641" s="30" t="s">
        <v>1509</v>
      </c>
      <c r="C641" s="26" t="s">
        <v>281</v>
      </c>
      <c r="D641" s="27">
        <v>8.37</v>
      </c>
      <c r="E641" s="33"/>
      <c r="F641" s="32">
        <f t="shared" si="20"/>
        <v>0</v>
      </c>
      <c r="G641" s="31"/>
      <c r="H641" s="31">
        <f t="shared" si="21"/>
        <v>20.65</v>
      </c>
      <c r="I641" s="34">
        <v>17.96</v>
      </c>
    </row>
    <row r="642" s="8" customFormat="1" ht="20.1" customHeight="1" spans="1:9">
      <c r="A642" s="30" t="s">
        <v>1510</v>
      </c>
      <c r="B642" s="30" t="s">
        <v>1511</v>
      </c>
      <c r="C642" s="26" t="s">
        <v>281</v>
      </c>
      <c r="D642" s="27">
        <v>207.39</v>
      </c>
      <c r="E642" s="33"/>
      <c r="F642" s="32">
        <f t="shared" si="20"/>
        <v>0</v>
      </c>
      <c r="G642" s="31"/>
      <c r="H642" s="31">
        <f t="shared" si="21"/>
        <v>117.22</v>
      </c>
      <c r="I642" s="34">
        <v>101.93</v>
      </c>
    </row>
    <row r="643" s="8" customFormat="1" ht="20.1" customHeight="1" spans="1:9">
      <c r="A643" s="30" t="s">
        <v>1512</v>
      </c>
      <c r="B643" s="30" t="s">
        <v>1513</v>
      </c>
      <c r="C643" s="26" t="s">
        <v>281</v>
      </c>
      <c r="D643" s="27">
        <v>2051.34</v>
      </c>
      <c r="E643" s="33"/>
      <c r="F643" s="32">
        <f t="shared" si="20"/>
        <v>0</v>
      </c>
      <c r="G643" s="31"/>
      <c r="H643" s="31">
        <f t="shared" si="21"/>
        <v>139.45</v>
      </c>
      <c r="I643" s="34">
        <v>121.26</v>
      </c>
    </row>
    <row r="644" s="8" customFormat="1" ht="20.1" customHeight="1" spans="1:9">
      <c r="A644" s="30" t="s">
        <v>1514</v>
      </c>
      <c r="B644" s="30" t="s">
        <v>1515</v>
      </c>
      <c r="C644" s="26" t="s">
        <v>281</v>
      </c>
      <c r="D644" s="27">
        <v>7.33</v>
      </c>
      <c r="E644" s="33"/>
      <c r="F644" s="32">
        <f t="shared" si="20"/>
        <v>0</v>
      </c>
      <c r="G644" s="31"/>
      <c r="H644" s="31">
        <f t="shared" si="21"/>
        <v>394.52</v>
      </c>
      <c r="I644" s="34">
        <v>343.06</v>
      </c>
    </row>
    <row r="645" s="8" customFormat="1" ht="20.1" customHeight="1" spans="1:9">
      <c r="A645" s="30" t="s">
        <v>1516</v>
      </c>
      <c r="B645" s="30" t="s">
        <v>1517</v>
      </c>
      <c r="C645" s="26" t="s">
        <v>281</v>
      </c>
      <c r="D645" s="27">
        <v>70.92</v>
      </c>
      <c r="E645" s="33"/>
      <c r="F645" s="32">
        <f t="shared" si="20"/>
        <v>0</v>
      </c>
      <c r="G645" s="31"/>
      <c r="H645" s="31">
        <f t="shared" si="21"/>
        <v>559.94</v>
      </c>
      <c r="I645" s="34">
        <v>486.9</v>
      </c>
    </row>
    <row r="646" s="8" customFormat="1" ht="20.1" customHeight="1" spans="1:9">
      <c r="A646" s="30" t="s">
        <v>1518</v>
      </c>
      <c r="B646" s="30" t="s">
        <v>1519</v>
      </c>
      <c r="C646" s="26" t="s">
        <v>281</v>
      </c>
      <c r="D646" s="27">
        <v>975.64</v>
      </c>
      <c r="E646" s="33"/>
      <c r="F646" s="32">
        <f t="shared" si="20"/>
        <v>0</v>
      </c>
      <c r="G646" s="31"/>
      <c r="H646" s="31">
        <f t="shared" si="21"/>
        <v>452.18</v>
      </c>
      <c r="I646" s="34">
        <v>393.2</v>
      </c>
    </row>
    <row r="647" s="8" customFormat="1" ht="20.1" customHeight="1" spans="1:9">
      <c r="A647" s="30" t="s">
        <v>1520</v>
      </c>
      <c r="B647" s="30" t="s">
        <v>1521</v>
      </c>
      <c r="C647" s="26" t="s">
        <v>281</v>
      </c>
      <c r="D647" s="27">
        <v>353.58</v>
      </c>
      <c r="E647" s="33"/>
      <c r="F647" s="32">
        <f t="shared" ref="F647:F710" si="22">IF(OR(E647&lt;G647,E647&gt;H647),"不符合单价范围",(ROUND(ROUND(E647,2)*D647,0)))</f>
        <v>0</v>
      </c>
      <c r="G647" s="31"/>
      <c r="H647" s="31">
        <f t="shared" si="21"/>
        <v>138.3</v>
      </c>
      <c r="I647" s="34">
        <v>120.26</v>
      </c>
    </row>
    <row r="648" s="8" customFormat="1" ht="20.1" customHeight="1" spans="1:9">
      <c r="A648" s="30" t="s">
        <v>1522</v>
      </c>
      <c r="B648" s="30" t="s">
        <v>1523</v>
      </c>
      <c r="C648" s="26" t="s">
        <v>281</v>
      </c>
      <c r="D648" s="27">
        <v>567.33</v>
      </c>
      <c r="E648" s="33"/>
      <c r="F648" s="32">
        <f t="shared" si="22"/>
        <v>0</v>
      </c>
      <c r="G648" s="31"/>
      <c r="H648" s="31">
        <f t="shared" si="21"/>
        <v>101.69</v>
      </c>
      <c r="I648" s="34">
        <v>88.43</v>
      </c>
    </row>
    <row r="649" s="8" customFormat="1" ht="20.1" customHeight="1" spans="1:9">
      <c r="A649" s="30" t="s">
        <v>1524</v>
      </c>
      <c r="B649" s="30" t="s">
        <v>1525</v>
      </c>
      <c r="C649" s="26" t="s">
        <v>281</v>
      </c>
      <c r="D649" s="27">
        <v>2845.65</v>
      </c>
      <c r="E649" s="33"/>
      <c r="F649" s="32">
        <f t="shared" si="22"/>
        <v>0</v>
      </c>
      <c r="G649" s="31"/>
      <c r="H649" s="31">
        <f t="shared" si="21"/>
        <v>64.09</v>
      </c>
      <c r="I649" s="34">
        <v>55.73</v>
      </c>
    </row>
    <row r="650" s="8" customFormat="1" ht="20.1" customHeight="1" spans="1:9">
      <c r="A650" s="30" t="s">
        <v>1526</v>
      </c>
      <c r="B650" s="30" t="s">
        <v>1527</v>
      </c>
      <c r="C650" s="26" t="s">
        <v>281</v>
      </c>
      <c r="D650" s="27">
        <v>4277.41</v>
      </c>
      <c r="E650" s="33"/>
      <c r="F650" s="32">
        <f t="shared" si="22"/>
        <v>0</v>
      </c>
      <c r="G650" s="31"/>
      <c r="H650" s="31">
        <f t="shared" si="21"/>
        <v>40.87</v>
      </c>
      <c r="I650" s="34">
        <v>35.54</v>
      </c>
    </row>
    <row r="651" s="8" customFormat="1" ht="20.1" customHeight="1" spans="1:9">
      <c r="A651" s="30" t="s">
        <v>1528</v>
      </c>
      <c r="B651" s="30" t="s">
        <v>1529</v>
      </c>
      <c r="C651" s="26" t="s">
        <v>281</v>
      </c>
      <c r="D651" s="27">
        <v>235.19</v>
      </c>
      <c r="E651" s="33"/>
      <c r="F651" s="32">
        <f t="shared" si="22"/>
        <v>0</v>
      </c>
      <c r="G651" s="31"/>
      <c r="H651" s="31">
        <f t="shared" si="21"/>
        <v>330.31</v>
      </c>
      <c r="I651" s="34">
        <v>287.23</v>
      </c>
    </row>
    <row r="652" s="8" customFormat="1" ht="20.1" customHeight="1" spans="1:9">
      <c r="A652" s="30" t="s">
        <v>1530</v>
      </c>
      <c r="B652" s="30" t="s">
        <v>1531</v>
      </c>
      <c r="C652" s="26" t="s">
        <v>281</v>
      </c>
      <c r="D652" s="27">
        <v>154.76</v>
      </c>
      <c r="E652" s="33"/>
      <c r="F652" s="32">
        <f t="shared" si="22"/>
        <v>0</v>
      </c>
      <c r="G652" s="31"/>
      <c r="H652" s="31">
        <f t="shared" si="21"/>
        <v>241.96</v>
      </c>
      <c r="I652" s="34">
        <v>210.4</v>
      </c>
    </row>
    <row r="653" s="8" customFormat="1" ht="20.1" customHeight="1" spans="1:9">
      <c r="A653" s="30" t="s">
        <v>1532</v>
      </c>
      <c r="B653" s="30" t="s">
        <v>1533</v>
      </c>
      <c r="C653" s="26" t="s">
        <v>281</v>
      </c>
      <c r="D653" s="27">
        <v>708.84</v>
      </c>
      <c r="E653" s="33"/>
      <c r="F653" s="32">
        <f t="shared" si="22"/>
        <v>0</v>
      </c>
      <c r="G653" s="31"/>
      <c r="H653" s="31">
        <f t="shared" si="21"/>
        <v>171.79</v>
      </c>
      <c r="I653" s="34">
        <v>149.38</v>
      </c>
    </row>
    <row r="654" s="8" customFormat="1" ht="20.1" customHeight="1" spans="1:9">
      <c r="A654" s="30" t="s">
        <v>1534</v>
      </c>
      <c r="B654" s="30" t="s">
        <v>1535</v>
      </c>
      <c r="C654" s="26" t="s">
        <v>281</v>
      </c>
      <c r="D654" s="27">
        <v>4968</v>
      </c>
      <c r="E654" s="33"/>
      <c r="F654" s="32">
        <f t="shared" si="22"/>
        <v>0</v>
      </c>
      <c r="G654" s="31"/>
      <c r="H654" s="31">
        <f t="shared" si="21"/>
        <v>8.82</v>
      </c>
      <c r="I654" s="34">
        <v>7.67</v>
      </c>
    </row>
    <row r="655" s="8" customFormat="1" ht="20.1" customHeight="1" spans="1:9">
      <c r="A655" s="30" t="s">
        <v>1536</v>
      </c>
      <c r="B655" s="30" t="s">
        <v>1537</v>
      </c>
      <c r="C655" s="26" t="s">
        <v>281</v>
      </c>
      <c r="D655" s="27">
        <v>159.98</v>
      </c>
      <c r="E655" s="33"/>
      <c r="F655" s="32">
        <f t="shared" si="22"/>
        <v>0</v>
      </c>
      <c r="G655" s="31"/>
      <c r="H655" s="31">
        <f t="shared" si="21"/>
        <v>145.71</v>
      </c>
      <c r="I655" s="34">
        <v>126.7</v>
      </c>
    </row>
    <row r="656" s="8" customFormat="1" ht="20.1" customHeight="1" spans="1:9">
      <c r="A656" s="30" t="s">
        <v>1538</v>
      </c>
      <c r="B656" s="30" t="s">
        <v>1539</v>
      </c>
      <c r="C656" s="26" t="s">
        <v>281</v>
      </c>
      <c r="D656" s="27">
        <v>2190.54</v>
      </c>
      <c r="E656" s="33"/>
      <c r="F656" s="32">
        <f t="shared" si="22"/>
        <v>0</v>
      </c>
      <c r="G656" s="31"/>
      <c r="H656" s="31">
        <f t="shared" si="21"/>
        <v>1105.69</v>
      </c>
      <c r="I656" s="34">
        <v>961.47</v>
      </c>
    </row>
    <row r="657" s="8" customFormat="1" ht="20.1" customHeight="1" spans="1:9">
      <c r="A657" s="30" t="s">
        <v>1540</v>
      </c>
      <c r="B657" s="30" t="s">
        <v>1541</v>
      </c>
      <c r="C657" s="26" t="s">
        <v>281</v>
      </c>
      <c r="D657" s="27">
        <v>588.82</v>
      </c>
      <c r="E657" s="33"/>
      <c r="F657" s="32">
        <f t="shared" si="22"/>
        <v>0</v>
      </c>
      <c r="G657" s="31"/>
      <c r="H657" s="31">
        <f t="shared" si="21"/>
        <v>50.16</v>
      </c>
      <c r="I657" s="34">
        <v>43.62</v>
      </c>
    </row>
    <row r="658" s="8" customFormat="1" ht="20.1" customHeight="1" spans="1:9">
      <c r="A658" s="30" t="s">
        <v>1542</v>
      </c>
      <c r="B658" s="30" t="s">
        <v>1543</v>
      </c>
      <c r="C658" s="26" t="s">
        <v>281</v>
      </c>
      <c r="D658" s="27">
        <v>139.19</v>
      </c>
      <c r="E658" s="33"/>
      <c r="F658" s="32">
        <f t="shared" si="22"/>
        <v>0</v>
      </c>
      <c r="G658" s="31"/>
      <c r="H658" s="31">
        <f t="shared" si="21"/>
        <v>1417.31</v>
      </c>
      <c r="I658" s="34">
        <v>1232.44</v>
      </c>
    </row>
    <row r="659" s="8" customFormat="1" ht="20.1" customHeight="1" spans="1:9">
      <c r="A659" s="30" t="s">
        <v>1544</v>
      </c>
      <c r="B659" s="30" t="s">
        <v>1545</v>
      </c>
      <c r="C659" s="26" t="s">
        <v>281</v>
      </c>
      <c r="D659" s="27">
        <v>82.16</v>
      </c>
      <c r="E659" s="33"/>
      <c r="F659" s="32">
        <f t="shared" si="22"/>
        <v>0</v>
      </c>
      <c r="G659" s="31"/>
      <c r="H659" s="31">
        <f t="shared" si="21"/>
        <v>138.43</v>
      </c>
      <c r="I659" s="34">
        <v>120.37</v>
      </c>
    </row>
    <row r="660" s="8" customFormat="1" ht="20.1" customHeight="1" spans="1:9">
      <c r="A660" s="30" t="s">
        <v>1546</v>
      </c>
      <c r="B660" s="30" t="s">
        <v>1547</v>
      </c>
      <c r="C660" s="26" t="s">
        <v>281</v>
      </c>
      <c r="D660" s="27">
        <v>2004.69</v>
      </c>
      <c r="E660" s="33"/>
      <c r="F660" s="32">
        <f t="shared" si="22"/>
        <v>0</v>
      </c>
      <c r="G660" s="31"/>
      <c r="H660" s="31">
        <f t="shared" si="21"/>
        <v>20.3</v>
      </c>
      <c r="I660" s="34">
        <v>17.65</v>
      </c>
    </row>
    <row r="661" s="8" customFormat="1" ht="20.1" customHeight="1" spans="1:9">
      <c r="A661" s="30" t="s">
        <v>1548</v>
      </c>
      <c r="B661" s="30" t="s">
        <v>1549</v>
      </c>
      <c r="C661" s="26" t="s">
        <v>281</v>
      </c>
      <c r="D661" s="27">
        <v>2044.75</v>
      </c>
      <c r="E661" s="33"/>
      <c r="F661" s="32">
        <f t="shared" si="22"/>
        <v>0</v>
      </c>
      <c r="G661" s="31"/>
      <c r="H661" s="31">
        <f t="shared" si="21"/>
        <v>19.7</v>
      </c>
      <c r="I661" s="34">
        <v>17.13</v>
      </c>
    </row>
    <row r="662" s="8" customFormat="1" ht="20.1" customHeight="1" spans="1:9">
      <c r="A662" s="30" t="s">
        <v>1550</v>
      </c>
      <c r="B662" s="30" t="s">
        <v>1551</v>
      </c>
      <c r="C662" s="26" t="s">
        <v>281</v>
      </c>
      <c r="D662" s="27">
        <v>52</v>
      </c>
      <c r="E662" s="33"/>
      <c r="F662" s="32">
        <f t="shared" si="22"/>
        <v>0</v>
      </c>
      <c r="G662" s="31"/>
      <c r="H662" s="31">
        <f t="shared" si="21"/>
        <v>13.09</v>
      </c>
      <c r="I662" s="34">
        <v>11.38</v>
      </c>
    </row>
    <row r="663" s="8" customFormat="1" ht="20.1" customHeight="1" spans="1:9">
      <c r="A663" s="30" t="s">
        <v>1552</v>
      </c>
      <c r="B663" s="30" t="s">
        <v>1553</v>
      </c>
      <c r="C663" s="26" t="s">
        <v>281</v>
      </c>
      <c r="D663" s="27">
        <v>9.01</v>
      </c>
      <c r="E663" s="33"/>
      <c r="F663" s="32">
        <f t="shared" si="22"/>
        <v>0</v>
      </c>
      <c r="G663" s="31"/>
      <c r="H663" s="31">
        <f t="shared" si="21"/>
        <v>72.25</v>
      </c>
      <c r="I663" s="34">
        <v>62.83</v>
      </c>
    </row>
    <row r="664" s="8" customFormat="1" ht="20.1" customHeight="1" spans="1:9">
      <c r="A664" s="30" t="s">
        <v>1554</v>
      </c>
      <c r="B664" s="30" t="s">
        <v>1555</v>
      </c>
      <c r="C664" s="26" t="s">
        <v>281</v>
      </c>
      <c r="D664" s="27">
        <v>18</v>
      </c>
      <c r="E664" s="33"/>
      <c r="F664" s="32">
        <f t="shared" si="22"/>
        <v>0</v>
      </c>
      <c r="G664" s="31"/>
      <c r="H664" s="31">
        <f t="shared" si="21"/>
        <v>26.58</v>
      </c>
      <c r="I664" s="34">
        <v>23.11</v>
      </c>
    </row>
    <row r="665" s="8" customFormat="1" ht="20.1" customHeight="1" spans="1:9">
      <c r="A665" s="30" t="s">
        <v>1556</v>
      </c>
      <c r="B665" s="30" t="s">
        <v>1557</v>
      </c>
      <c r="C665" s="26" t="s">
        <v>281</v>
      </c>
      <c r="D665" s="27">
        <v>25.17</v>
      </c>
      <c r="E665" s="33"/>
      <c r="F665" s="32">
        <f t="shared" si="22"/>
        <v>0</v>
      </c>
      <c r="G665" s="31"/>
      <c r="H665" s="31">
        <f t="shared" si="21"/>
        <v>16.27</v>
      </c>
      <c r="I665" s="34">
        <v>14.15</v>
      </c>
    </row>
    <row r="666" s="8" customFormat="1" ht="20.1" customHeight="1" spans="1:9">
      <c r="A666" s="30" t="s">
        <v>1558</v>
      </c>
      <c r="B666" s="30" t="s">
        <v>1559</v>
      </c>
      <c r="C666" s="26" t="s">
        <v>281</v>
      </c>
      <c r="D666" s="27">
        <v>92.05</v>
      </c>
      <c r="E666" s="33"/>
      <c r="F666" s="32">
        <f t="shared" si="22"/>
        <v>0</v>
      </c>
      <c r="G666" s="31"/>
      <c r="H666" s="31">
        <f t="shared" si="21"/>
        <v>24.62</v>
      </c>
      <c r="I666" s="34">
        <v>21.41</v>
      </c>
    </row>
    <row r="667" s="8" customFormat="1" ht="20.1" customHeight="1" spans="1:9">
      <c r="A667" s="30" t="s">
        <v>1560</v>
      </c>
      <c r="B667" s="30" t="s">
        <v>1561</v>
      </c>
      <c r="C667" s="26" t="s">
        <v>281</v>
      </c>
      <c r="D667" s="27">
        <v>8.52</v>
      </c>
      <c r="E667" s="33"/>
      <c r="F667" s="32">
        <f t="shared" si="22"/>
        <v>0</v>
      </c>
      <c r="G667" s="31"/>
      <c r="H667" s="31">
        <f t="shared" si="21"/>
        <v>19.37</v>
      </c>
      <c r="I667" s="34">
        <v>16.84</v>
      </c>
    </row>
    <row r="668" s="8" customFormat="1" ht="20.1" customHeight="1" spans="1:9">
      <c r="A668" s="30" t="s">
        <v>1562</v>
      </c>
      <c r="B668" s="30" t="s">
        <v>1563</v>
      </c>
      <c r="C668" s="26" t="s">
        <v>281</v>
      </c>
      <c r="D668" s="27">
        <v>51.11</v>
      </c>
      <c r="E668" s="33"/>
      <c r="F668" s="32">
        <f t="shared" si="22"/>
        <v>0</v>
      </c>
      <c r="G668" s="31"/>
      <c r="H668" s="31">
        <f t="shared" si="21"/>
        <v>1262.54</v>
      </c>
      <c r="I668" s="34">
        <v>1097.86</v>
      </c>
    </row>
    <row r="669" s="8" customFormat="1" ht="20.1" customHeight="1" spans="1:9">
      <c r="A669" s="30" t="s">
        <v>1564</v>
      </c>
      <c r="B669" s="30" t="s">
        <v>1565</v>
      </c>
      <c r="C669" s="26" t="s">
        <v>281</v>
      </c>
      <c r="D669" s="27">
        <v>51.11</v>
      </c>
      <c r="E669" s="33"/>
      <c r="F669" s="32">
        <f t="shared" si="22"/>
        <v>0</v>
      </c>
      <c r="G669" s="31"/>
      <c r="H669" s="31">
        <f t="shared" si="21"/>
        <v>238.57</v>
      </c>
      <c r="I669" s="34">
        <v>207.45</v>
      </c>
    </row>
    <row r="670" s="8" customFormat="1" ht="20.1" customHeight="1" spans="1:9">
      <c r="A670" s="30" t="s">
        <v>1566</v>
      </c>
      <c r="B670" s="30" t="s">
        <v>1567</v>
      </c>
      <c r="C670" s="26" t="s">
        <v>281</v>
      </c>
      <c r="D670" s="27">
        <v>25.86</v>
      </c>
      <c r="E670" s="33"/>
      <c r="F670" s="32">
        <f t="shared" si="22"/>
        <v>0</v>
      </c>
      <c r="G670" s="31"/>
      <c r="H670" s="31">
        <f t="shared" si="21"/>
        <v>132.79</v>
      </c>
      <c r="I670" s="34">
        <v>115.47</v>
      </c>
    </row>
    <row r="671" s="8" customFormat="1" ht="20.1" customHeight="1" spans="1:9">
      <c r="A671" s="30" t="s">
        <v>1568</v>
      </c>
      <c r="B671" s="30" t="s">
        <v>1569</v>
      </c>
      <c r="C671" s="26" t="s">
        <v>281</v>
      </c>
      <c r="D671" s="27">
        <v>572.74</v>
      </c>
      <c r="E671" s="33"/>
      <c r="F671" s="32">
        <f t="shared" si="22"/>
        <v>0</v>
      </c>
      <c r="G671" s="31"/>
      <c r="H671" s="31">
        <f t="shared" si="21"/>
        <v>850.99</v>
      </c>
      <c r="I671" s="34">
        <v>739.99</v>
      </c>
    </row>
    <row r="672" s="8" customFormat="1" ht="20.1" customHeight="1" spans="1:9">
      <c r="A672" s="30" t="s">
        <v>1570</v>
      </c>
      <c r="B672" s="30" t="s">
        <v>1571</v>
      </c>
      <c r="C672" s="26" t="s">
        <v>281</v>
      </c>
      <c r="D672" s="27">
        <v>649.44</v>
      </c>
      <c r="E672" s="33"/>
      <c r="F672" s="32">
        <f t="shared" si="22"/>
        <v>0</v>
      </c>
      <c r="G672" s="31"/>
      <c r="H672" s="31">
        <f t="shared" si="21"/>
        <v>35.24</v>
      </c>
      <c r="I672" s="34">
        <v>30.64</v>
      </c>
    </row>
    <row r="673" s="8" customFormat="1" ht="20.1" customHeight="1" spans="1:9">
      <c r="A673" s="30" t="s">
        <v>1572</v>
      </c>
      <c r="B673" s="30" t="s">
        <v>1573</v>
      </c>
      <c r="C673" s="26" t="s">
        <v>281</v>
      </c>
      <c r="D673" s="27">
        <v>197.2</v>
      </c>
      <c r="E673" s="33"/>
      <c r="F673" s="32">
        <f t="shared" si="22"/>
        <v>0</v>
      </c>
      <c r="G673" s="31"/>
      <c r="H673" s="31">
        <f t="shared" si="21"/>
        <v>22.94</v>
      </c>
      <c r="I673" s="34">
        <v>19.95</v>
      </c>
    </row>
    <row r="674" s="8" customFormat="1" ht="20.1" customHeight="1" spans="1:9">
      <c r="A674" s="30" t="s">
        <v>1574</v>
      </c>
      <c r="B674" s="30" t="s">
        <v>1575</v>
      </c>
      <c r="C674" s="26"/>
      <c r="D674" s="27"/>
      <c r="E674" s="31"/>
      <c r="F674" s="32"/>
      <c r="G674" s="31"/>
      <c r="H674" s="31"/>
      <c r="I674" s="34"/>
    </row>
    <row r="675" s="8" customFormat="1" ht="20.1" customHeight="1" spans="1:9">
      <c r="A675" s="30" t="s">
        <v>1576</v>
      </c>
      <c r="B675" s="30" t="s">
        <v>1577</v>
      </c>
      <c r="C675" s="26" t="s">
        <v>281</v>
      </c>
      <c r="D675" s="27">
        <v>330.24</v>
      </c>
      <c r="E675" s="33"/>
      <c r="F675" s="32">
        <f t="shared" si="22"/>
        <v>0</v>
      </c>
      <c r="G675" s="31"/>
      <c r="H675" s="31">
        <f t="shared" si="21"/>
        <v>17.38</v>
      </c>
      <c r="I675" s="34">
        <v>15.11</v>
      </c>
    </row>
    <row r="676" s="8" customFormat="1" ht="20.1" customHeight="1" spans="1:9">
      <c r="A676" s="30" t="s">
        <v>1578</v>
      </c>
      <c r="B676" s="30" t="s">
        <v>1579</v>
      </c>
      <c r="C676" s="26"/>
      <c r="D676" s="27"/>
      <c r="E676" s="31"/>
      <c r="F676" s="32"/>
      <c r="G676" s="31"/>
      <c r="H676" s="31"/>
      <c r="I676" s="34"/>
    </row>
    <row r="677" s="8" customFormat="1" ht="20.1" customHeight="1" spans="1:9">
      <c r="A677" s="30" t="s">
        <v>1580</v>
      </c>
      <c r="B677" s="30" t="s">
        <v>1581</v>
      </c>
      <c r="C677" s="26" t="s">
        <v>281</v>
      </c>
      <c r="D677" s="27">
        <v>15110.88</v>
      </c>
      <c r="E677" s="33"/>
      <c r="F677" s="32">
        <f t="shared" si="22"/>
        <v>0</v>
      </c>
      <c r="G677" s="31"/>
      <c r="H677" s="31">
        <f t="shared" ref="H677:H740" si="23">ROUND(ROUND(I677,2)*1.15,2)</f>
        <v>3.99</v>
      </c>
      <c r="I677" s="34">
        <v>3.47</v>
      </c>
    </row>
    <row r="678" s="8" customFormat="1" ht="20.1" customHeight="1" spans="1:9">
      <c r="A678" s="30" t="s">
        <v>1582</v>
      </c>
      <c r="B678" s="30" t="s">
        <v>1583</v>
      </c>
      <c r="C678" s="26" t="s">
        <v>281</v>
      </c>
      <c r="D678" s="27">
        <v>583.82</v>
      </c>
      <c r="E678" s="33"/>
      <c r="F678" s="32">
        <f t="shared" si="22"/>
        <v>0</v>
      </c>
      <c r="G678" s="31"/>
      <c r="H678" s="31">
        <f t="shared" si="23"/>
        <v>4.2</v>
      </c>
      <c r="I678" s="34">
        <v>3.65</v>
      </c>
    </row>
    <row r="679" s="8" customFormat="1" ht="20.1" customHeight="1" spans="1:9">
      <c r="A679" s="30" t="s">
        <v>1584</v>
      </c>
      <c r="B679" s="30" t="s">
        <v>1585</v>
      </c>
      <c r="C679" s="26" t="s">
        <v>281</v>
      </c>
      <c r="D679" s="27">
        <v>572.91</v>
      </c>
      <c r="E679" s="33"/>
      <c r="F679" s="32">
        <f t="shared" si="22"/>
        <v>0</v>
      </c>
      <c r="G679" s="31"/>
      <c r="H679" s="31">
        <f t="shared" si="23"/>
        <v>5.27</v>
      </c>
      <c r="I679" s="34">
        <v>4.58</v>
      </c>
    </row>
    <row r="680" s="8" customFormat="1" ht="20.1" customHeight="1" spans="1:9">
      <c r="A680" s="30" t="s">
        <v>1586</v>
      </c>
      <c r="B680" s="30" t="s">
        <v>1587</v>
      </c>
      <c r="C680" s="26" t="s">
        <v>281</v>
      </c>
      <c r="D680" s="27">
        <v>50638.49</v>
      </c>
      <c r="E680" s="33"/>
      <c r="F680" s="32">
        <f t="shared" si="22"/>
        <v>0</v>
      </c>
      <c r="G680" s="31"/>
      <c r="H680" s="31">
        <f t="shared" si="23"/>
        <v>4.67</v>
      </c>
      <c r="I680" s="34">
        <v>4.06</v>
      </c>
    </row>
    <row r="681" s="8" customFormat="1" ht="20.1" customHeight="1" spans="1:9">
      <c r="A681" s="30" t="s">
        <v>1588</v>
      </c>
      <c r="B681" s="30" t="s">
        <v>1589</v>
      </c>
      <c r="C681" s="26" t="s">
        <v>281</v>
      </c>
      <c r="D681" s="27">
        <v>2198.5</v>
      </c>
      <c r="E681" s="33"/>
      <c r="F681" s="32">
        <f t="shared" si="22"/>
        <v>0</v>
      </c>
      <c r="G681" s="31"/>
      <c r="H681" s="31">
        <f t="shared" si="23"/>
        <v>5.08</v>
      </c>
      <c r="I681" s="34">
        <v>4.42</v>
      </c>
    </row>
    <row r="682" s="8" customFormat="1" ht="20.1" customHeight="1" spans="1:9">
      <c r="A682" s="30" t="s">
        <v>1590</v>
      </c>
      <c r="B682" s="30" t="s">
        <v>1591</v>
      </c>
      <c r="C682" s="26" t="s">
        <v>281</v>
      </c>
      <c r="D682" s="27">
        <v>7910.97</v>
      </c>
      <c r="E682" s="33"/>
      <c r="F682" s="32">
        <f t="shared" si="22"/>
        <v>0</v>
      </c>
      <c r="G682" s="31"/>
      <c r="H682" s="31">
        <f t="shared" si="23"/>
        <v>6.05</v>
      </c>
      <c r="I682" s="34">
        <v>5.26</v>
      </c>
    </row>
    <row r="683" s="8" customFormat="1" ht="20.1" customHeight="1" spans="1:9">
      <c r="A683" s="30" t="s">
        <v>1592</v>
      </c>
      <c r="B683" s="30" t="s">
        <v>1593</v>
      </c>
      <c r="C683" s="26" t="s">
        <v>281</v>
      </c>
      <c r="D683" s="27">
        <v>227.24</v>
      </c>
      <c r="E683" s="33"/>
      <c r="F683" s="32">
        <f t="shared" si="22"/>
        <v>0</v>
      </c>
      <c r="G683" s="31"/>
      <c r="H683" s="31">
        <f t="shared" si="23"/>
        <v>6.67</v>
      </c>
      <c r="I683" s="34">
        <v>5.8</v>
      </c>
    </row>
    <row r="684" s="8" customFormat="1" ht="20.1" customHeight="1" spans="1:9">
      <c r="A684" s="30" t="s">
        <v>1594</v>
      </c>
      <c r="B684" s="30" t="s">
        <v>1595</v>
      </c>
      <c r="C684" s="26" t="s">
        <v>281</v>
      </c>
      <c r="D684" s="27">
        <v>3541</v>
      </c>
      <c r="E684" s="33"/>
      <c r="F684" s="32">
        <f t="shared" si="22"/>
        <v>0</v>
      </c>
      <c r="G684" s="31"/>
      <c r="H684" s="31">
        <f t="shared" si="23"/>
        <v>3.99</v>
      </c>
      <c r="I684" s="34">
        <v>3.47</v>
      </c>
    </row>
    <row r="685" s="8" customFormat="1" ht="20.1" customHeight="1" spans="1:9">
      <c r="A685" s="30" t="s">
        <v>1596</v>
      </c>
      <c r="B685" s="30" t="s">
        <v>1597</v>
      </c>
      <c r="C685" s="26" t="s">
        <v>281</v>
      </c>
      <c r="D685" s="27">
        <v>100</v>
      </c>
      <c r="E685" s="33"/>
      <c r="F685" s="32">
        <f t="shared" si="22"/>
        <v>0</v>
      </c>
      <c r="G685" s="31"/>
      <c r="H685" s="31">
        <f t="shared" si="23"/>
        <v>3.23</v>
      </c>
      <c r="I685" s="34">
        <v>2.81</v>
      </c>
    </row>
    <row r="686" s="8" customFormat="1" ht="20.1" customHeight="1" spans="1:9">
      <c r="A686" s="30" t="s">
        <v>1598</v>
      </c>
      <c r="B686" s="30" t="s">
        <v>1599</v>
      </c>
      <c r="C686" s="26" t="s">
        <v>281</v>
      </c>
      <c r="D686" s="27">
        <v>395</v>
      </c>
      <c r="E686" s="33"/>
      <c r="F686" s="32">
        <f t="shared" si="22"/>
        <v>0</v>
      </c>
      <c r="G686" s="31"/>
      <c r="H686" s="31">
        <f t="shared" si="23"/>
        <v>3.97</v>
      </c>
      <c r="I686" s="34">
        <v>3.45</v>
      </c>
    </row>
    <row r="687" s="8" customFormat="1" ht="20.1" customHeight="1" spans="1:9">
      <c r="A687" s="30" t="s">
        <v>1600</v>
      </c>
      <c r="B687" s="30" t="s">
        <v>1601</v>
      </c>
      <c r="C687" s="26" t="s">
        <v>281</v>
      </c>
      <c r="D687" s="27">
        <v>8870.32</v>
      </c>
      <c r="E687" s="33"/>
      <c r="F687" s="32">
        <f t="shared" si="22"/>
        <v>0</v>
      </c>
      <c r="G687" s="31"/>
      <c r="H687" s="31">
        <f t="shared" si="23"/>
        <v>4.82</v>
      </c>
      <c r="I687" s="34">
        <v>4.19</v>
      </c>
    </row>
    <row r="688" s="8" customFormat="1" ht="20.1" customHeight="1" spans="1:9">
      <c r="A688" s="30" t="s">
        <v>1602</v>
      </c>
      <c r="B688" s="30" t="s">
        <v>1603</v>
      </c>
      <c r="C688" s="26" t="s">
        <v>281</v>
      </c>
      <c r="D688" s="27">
        <v>14181.64</v>
      </c>
      <c r="E688" s="33"/>
      <c r="F688" s="32">
        <f t="shared" si="22"/>
        <v>0</v>
      </c>
      <c r="G688" s="31"/>
      <c r="H688" s="31">
        <f t="shared" si="23"/>
        <v>4.15</v>
      </c>
      <c r="I688" s="34">
        <v>3.61</v>
      </c>
    </row>
    <row r="689" s="8" customFormat="1" ht="20.1" customHeight="1" spans="1:9">
      <c r="A689" s="30" t="s">
        <v>1604</v>
      </c>
      <c r="B689" s="30" t="s">
        <v>1605</v>
      </c>
      <c r="C689" s="26" t="s">
        <v>281</v>
      </c>
      <c r="D689" s="27">
        <v>230.56</v>
      </c>
      <c r="E689" s="33"/>
      <c r="F689" s="32">
        <f t="shared" si="22"/>
        <v>0</v>
      </c>
      <c r="G689" s="31"/>
      <c r="H689" s="31">
        <f t="shared" si="23"/>
        <v>4.72</v>
      </c>
      <c r="I689" s="34">
        <v>4.1</v>
      </c>
    </row>
    <row r="690" s="8" customFormat="1" ht="20.1" customHeight="1" spans="1:9">
      <c r="A690" s="30" t="s">
        <v>1606</v>
      </c>
      <c r="B690" s="30" t="s">
        <v>1607</v>
      </c>
      <c r="C690" s="26" t="s">
        <v>281</v>
      </c>
      <c r="D690" s="27">
        <v>625.46</v>
      </c>
      <c r="E690" s="33"/>
      <c r="F690" s="32">
        <f t="shared" si="22"/>
        <v>0</v>
      </c>
      <c r="G690" s="31"/>
      <c r="H690" s="31">
        <f t="shared" si="23"/>
        <v>3.99</v>
      </c>
      <c r="I690" s="34">
        <v>3.47</v>
      </c>
    </row>
    <row r="691" s="8" customFormat="1" ht="20.1" customHeight="1" spans="1:9">
      <c r="A691" s="30" t="s">
        <v>1608</v>
      </c>
      <c r="B691" s="30" t="s">
        <v>1609</v>
      </c>
      <c r="C691" s="26" t="s">
        <v>281</v>
      </c>
      <c r="D691" s="27">
        <v>181.44</v>
      </c>
      <c r="E691" s="33"/>
      <c r="F691" s="32">
        <f t="shared" si="22"/>
        <v>0</v>
      </c>
      <c r="G691" s="31"/>
      <c r="H691" s="31">
        <f t="shared" si="23"/>
        <v>3.78</v>
      </c>
      <c r="I691" s="34">
        <v>3.29</v>
      </c>
    </row>
    <row r="692" s="8" customFormat="1" ht="20.1" customHeight="1" spans="1:9">
      <c r="A692" s="30" t="s">
        <v>1610</v>
      </c>
      <c r="B692" s="30" t="s">
        <v>1611</v>
      </c>
      <c r="C692" s="26" t="s">
        <v>281</v>
      </c>
      <c r="D692" s="27">
        <v>17314.42</v>
      </c>
      <c r="E692" s="33"/>
      <c r="F692" s="32">
        <f t="shared" si="22"/>
        <v>0</v>
      </c>
      <c r="G692" s="31"/>
      <c r="H692" s="31">
        <f t="shared" si="23"/>
        <v>4.76</v>
      </c>
      <c r="I692" s="34">
        <v>4.14</v>
      </c>
    </row>
    <row r="693" s="8" customFormat="1" ht="20.1" customHeight="1" spans="1:9">
      <c r="A693" s="30" t="s">
        <v>1612</v>
      </c>
      <c r="B693" s="30" t="s">
        <v>1613</v>
      </c>
      <c r="C693" s="26" t="s">
        <v>281</v>
      </c>
      <c r="D693" s="27">
        <v>19437.52</v>
      </c>
      <c r="E693" s="33"/>
      <c r="F693" s="32">
        <f t="shared" si="22"/>
        <v>0</v>
      </c>
      <c r="G693" s="31"/>
      <c r="H693" s="31">
        <f t="shared" si="23"/>
        <v>6.16</v>
      </c>
      <c r="I693" s="34">
        <v>5.36</v>
      </c>
    </row>
    <row r="694" s="8" customFormat="1" ht="20.1" customHeight="1" spans="1:9">
      <c r="A694" s="30" t="s">
        <v>1614</v>
      </c>
      <c r="B694" s="30" t="s">
        <v>1615</v>
      </c>
      <c r="C694" s="26" t="s">
        <v>281</v>
      </c>
      <c r="D694" s="27">
        <v>4390.08</v>
      </c>
      <c r="E694" s="33"/>
      <c r="F694" s="32">
        <f t="shared" si="22"/>
        <v>0</v>
      </c>
      <c r="G694" s="31"/>
      <c r="H694" s="31">
        <f t="shared" si="23"/>
        <v>8.36</v>
      </c>
      <c r="I694" s="34">
        <v>7.27</v>
      </c>
    </row>
    <row r="695" s="8" customFormat="1" ht="20.1" customHeight="1" spans="1:9">
      <c r="A695" s="30" t="s">
        <v>1616</v>
      </c>
      <c r="B695" s="30" t="s">
        <v>1617</v>
      </c>
      <c r="C695" s="26" t="s">
        <v>281</v>
      </c>
      <c r="D695" s="27">
        <v>443.84</v>
      </c>
      <c r="E695" s="33"/>
      <c r="F695" s="32">
        <f t="shared" si="22"/>
        <v>0</v>
      </c>
      <c r="G695" s="31"/>
      <c r="H695" s="31">
        <f t="shared" si="23"/>
        <v>19.58</v>
      </c>
      <c r="I695" s="34">
        <v>17.03</v>
      </c>
    </row>
    <row r="696" s="8" customFormat="1" ht="20.1" customHeight="1" spans="1:9">
      <c r="A696" s="30" t="s">
        <v>1618</v>
      </c>
      <c r="B696" s="30" t="s">
        <v>1619</v>
      </c>
      <c r="C696" s="26" t="s">
        <v>281</v>
      </c>
      <c r="D696" s="27">
        <v>80.68</v>
      </c>
      <c r="E696" s="33"/>
      <c r="F696" s="32">
        <f t="shared" si="22"/>
        <v>0</v>
      </c>
      <c r="G696" s="31"/>
      <c r="H696" s="31">
        <f t="shared" si="23"/>
        <v>30.2</v>
      </c>
      <c r="I696" s="34">
        <v>26.26</v>
      </c>
    </row>
    <row r="697" s="8" customFormat="1" ht="20.1" customHeight="1" spans="1:9">
      <c r="A697" s="30" t="s">
        <v>1620</v>
      </c>
      <c r="B697" s="30" t="s">
        <v>1621</v>
      </c>
      <c r="C697" s="26" t="s">
        <v>281</v>
      </c>
      <c r="D697" s="27">
        <v>322.72</v>
      </c>
      <c r="E697" s="33"/>
      <c r="F697" s="32">
        <f t="shared" si="22"/>
        <v>0</v>
      </c>
      <c r="G697" s="31"/>
      <c r="H697" s="31">
        <f t="shared" si="23"/>
        <v>56.41</v>
      </c>
      <c r="I697" s="34">
        <v>49.05</v>
      </c>
    </row>
    <row r="698" s="8" customFormat="1" ht="20.1" customHeight="1" spans="1:9">
      <c r="A698" s="30" t="s">
        <v>1622</v>
      </c>
      <c r="B698" s="30" t="s">
        <v>1623</v>
      </c>
      <c r="C698" s="26" t="s">
        <v>281</v>
      </c>
      <c r="D698" s="27">
        <v>1270.98</v>
      </c>
      <c r="E698" s="33"/>
      <c r="F698" s="32">
        <f t="shared" si="22"/>
        <v>0</v>
      </c>
      <c r="G698" s="31"/>
      <c r="H698" s="31">
        <f t="shared" si="23"/>
        <v>5.18</v>
      </c>
      <c r="I698" s="34">
        <v>4.5</v>
      </c>
    </row>
    <row r="699" s="8" customFormat="1" ht="20.1" customHeight="1" spans="1:9">
      <c r="A699" s="30" t="s">
        <v>1624</v>
      </c>
      <c r="B699" s="30" t="s">
        <v>1589</v>
      </c>
      <c r="C699" s="26" t="s">
        <v>281</v>
      </c>
      <c r="D699" s="27">
        <v>344.75</v>
      </c>
      <c r="E699" s="33"/>
      <c r="F699" s="32">
        <f t="shared" si="22"/>
        <v>0</v>
      </c>
      <c r="G699" s="31"/>
      <c r="H699" s="31">
        <f t="shared" si="23"/>
        <v>5.08</v>
      </c>
      <c r="I699" s="34">
        <v>4.42</v>
      </c>
    </row>
    <row r="700" s="8" customFormat="1" ht="20.1" customHeight="1" spans="1:9">
      <c r="A700" s="30" t="s">
        <v>1625</v>
      </c>
      <c r="B700" s="30" t="s">
        <v>1626</v>
      </c>
      <c r="C700" s="26" t="s">
        <v>281</v>
      </c>
      <c r="D700" s="27">
        <v>408.22</v>
      </c>
      <c r="E700" s="33"/>
      <c r="F700" s="32">
        <f t="shared" si="22"/>
        <v>0</v>
      </c>
      <c r="G700" s="31"/>
      <c r="H700" s="31">
        <f t="shared" si="23"/>
        <v>9.35</v>
      </c>
      <c r="I700" s="34">
        <v>8.13</v>
      </c>
    </row>
    <row r="701" s="8" customFormat="1" ht="20.1" customHeight="1" spans="1:9">
      <c r="A701" s="30" t="s">
        <v>1627</v>
      </c>
      <c r="B701" s="30" t="s">
        <v>1628</v>
      </c>
      <c r="C701" s="26" t="s">
        <v>281</v>
      </c>
      <c r="D701" s="27">
        <v>1695.51</v>
      </c>
      <c r="E701" s="33"/>
      <c r="F701" s="32">
        <f t="shared" si="22"/>
        <v>0</v>
      </c>
      <c r="G701" s="31"/>
      <c r="H701" s="31">
        <f t="shared" si="23"/>
        <v>13.13</v>
      </c>
      <c r="I701" s="34">
        <v>11.42</v>
      </c>
    </row>
    <row r="702" s="8" customFormat="1" ht="20.1" customHeight="1" spans="1:9">
      <c r="A702" s="30" t="s">
        <v>1629</v>
      </c>
      <c r="B702" s="30" t="s">
        <v>1630</v>
      </c>
      <c r="C702" s="26" t="s">
        <v>281</v>
      </c>
      <c r="D702" s="27">
        <v>530.07</v>
      </c>
      <c r="E702" s="33"/>
      <c r="F702" s="32">
        <f t="shared" si="22"/>
        <v>0</v>
      </c>
      <c r="G702" s="31"/>
      <c r="H702" s="31">
        <f t="shared" si="23"/>
        <v>14.74</v>
      </c>
      <c r="I702" s="34">
        <v>12.82</v>
      </c>
    </row>
    <row r="703" s="8" customFormat="1" ht="20.1" customHeight="1" spans="1:9">
      <c r="A703" s="30" t="s">
        <v>1631</v>
      </c>
      <c r="B703" s="30" t="s">
        <v>1587</v>
      </c>
      <c r="C703" s="26" t="s">
        <v>281</v>
      </c>
      <c r="D703" s="27">
        <v>1552.9</v>
      </c>
      <c r="E703" s="33"/>
      <c r="F703" s="32">
        <f t="shared" si="22"/>
        <v>0</v>
      </c>
      <c r="G703" s="31"/>
      <c r="H703" s="31">
        <f t="shared" si="23"/>
        <v>4.67</v>
      </c>
      <c r="I703" s="34">
        <v>4.06</v>
      </c>
    </row>
    <row r="704" s="8" customFormat="1" ht="20.1" customHeight="1" spans="1:9">
      <c r="A704" s="30" t="s">
        <v>1632</v>
      </c>
      <c r="B704" s="30" t="s">
        <v>1633</v>
      </c>
      <c r="C704" s="26" t="s">
        <v>281</v>
      </c>
      <c r="D704" s="27">
        <v>294.9</v>
      </c>
      <c r="E704" s="33"/>
      <c r="F704" s="32">
        <f t="shared" si="22"/>
        <v>0</v>
      </c>
      <c r="G704" s="31"/>
      <c r="H704" s="31">
        <f t="shared" si="23"/>
        <v>6.05</v>
      </c>
      <c r="I704" s="34">
        <v>5.26</v>
      </c>
    </row>
    <row r="705" s="8" customFormat="1" ht="20.1" customHeight="1" spans="1:9">
      <c r="A705" s="30" t="s">
        <v>1634</v>
      </c>
      <c r="B705" s="30" t="s">
        <v>1635</v>
      </c>
      <c r="C705" s="26" t="s">
        <v>281</v>
      </c>
      <c r="D705" s="27">
        <v>710.24</v>
      </c>
      <c r="E705" s="33"/>
      <c r="F705" s="32">
        <f t="shared" si="22"/>
        <v>0</v>
      </c>
      <c r="G705" s="31"/>
      <c r="H705" s="31">
        <f t="shared" si="23"/>
        <v>4.05</v>
      </c>
      <c r="I705" s="34">
        <v>3.52</v>
      </c>
    </row>
    <row r="706" s="8" customFormat="1" ht="20.1" customHeight="1" spans="1:9">
      <c r="A706" s="30" t="s">
        <v>1636</v>
      </c>
      <c r="B706" s="30" t="s">
        <v>1637</v>
      </c>
      <c r="C706" s="26" t="s">
        <v>281</v>
      </c>
      <c r="D706" s="27">
        <v>10047.97</v>
      </c>
      <c r="E706" s="33"/>
      <c r="F706" s="32">
        <f t="shared" si="22"/>
        <v>0</v>
      </c>
      <c r="G706" s="31"/>
      <c r="H706" s="31">
        <f t="shared" si="23"/>
        <v>12.77</v>
      </c>
      <c r="I706" s="34">
        <v>11.1</v>
      </c>
    </row>
    <row r="707" s="8" customFormat="1" ht="20.1" customHeight="1" spans="1:9">
      <c r="A707" s="30" t="s">
        <v>1638</v>
      </c>
      <c r="B707" s="30" t="s">
        <v>1639</v>
      </c>
      <c r="C707" s="26"/>
      <c r="D707" s="27"/>
      <c r="E707" s="31"/>
      <c r="F707" s="32"/>
      <c r="G707" s="31"/>
      <c r="H707" s="31"/>
      <c r="I707" s="34"/>
    </row>
    <row r="708" s="8" customFormat="1" ht="20.1" customHeight="1" spans="1:9">
      <c r="A708" s="30" t="s">
        <v>1640</v>
      </c>
      <c r="B708" s="30" t="s">
        <v>1641</v>
      </c>
      <c r="C708" s="26" t="s">
        <v>281</v>
      </c>
      <c r="D708" s="27">
        <v>4197.95</v>
      </c>
      <c r="E708" s="33"/>
      <c r="F708" s="32">
        <f t="shared" si="22"/>
        <v>0</v>
      </c>
      <c r="G708" s="31"/>
      <c r="H708" s="31">
        <f t="shared" si="23"/>
        <v>5.81</v>
      </c>
      <c r="I708" s="34">
        <v>5.05</v>
      </c>
    </row>
    <row r="709" s="8" customFormat="1" ht="20.1" customHeight="1" spans="1:9">
      <c r="A709" s="30" t="s">
        <v>1642</v>
      </c>
      <c r="B709" s="30" t="s">
        <v>1643</v>
      </c>
      <c r="C709" s="26" t="s">
        <v>281</v>
      </c>
      <c r="D709" s="27">
        <v>3637.11</v>
      </c>
      <c r="E709" s="33"/>
      <c r="F709" s="32">
        <f t="shared" si="22"/>
        <v>0</v>
      </c>
      <c r="G709" s="31"/>
      <c r="H709" s="31">
        <f t="shared" si="23"/>
        <v>5.41</v>
      </c>
      <c r="I709" s="34">
        <v>4.7</v>
      </c>
    </row>
    <row r="710" s="8" customFormat="1" ht="20.1" customHeight="1" spans="1:9">
      <c r="A710" s="30" t="s">
        <v>1644</v>
      </c>
      <c r="B710" s="30" t="s">
        <v>1645</v>
      </c>
      <c r="C710" s="26" t="s">
        <v>281</v>
      </c>
      <c r="D710" s="27">
        <v>253.84</v>
      </c>
      <c r="E710" s="33"/>
      <c r="F710" s="32">
        <f t="shared" si="22"/>
        <v>0</v>
      </c>
      <c r="G710" s="31"/>
      <c r="H710" s="31">
        <f t="shared" si="23"/>
        <v>5.41</v>
      </c>
      <c r="I710" s="34">
        <v>4.7</v>
      </c>
    </row>
    <row r="711" s="8" customFormat="1" ht="20.1" customHeight="1" spans="1:9">
      <c r="A711" s="30" t="s">
        <v>1646</v>
      </c>
      <c r="B711" s="30" t="s">
        <v>1647</v>
      </c>
      <c r="C711" s="26" t="s">
        <v>281</v>
      </c>
      <c r="D711" s="27">
        <v>1933.75</v>
      </c>
      <c r="E711" s="33"/>
      <c r="F711" s="32">
        <f t="shared" ref="F711:F774" si="24">IF(OR(E711&lt;G711,E711&gt;H711),"不符合单价范围",(ROUND(ROUND(E711,2)*D711,0)))</f>
        <v>0</v>
      </c>
      <c r="G711" s="31"/>
      <c r="H711" s="31">
        <f t="shared" si="23"/>
        <v>5</v>
      </c>
      <c r="I711" s="34">
        <v>4.35</v>
      </c>
    </row>
    <row r="712" s="8" customFormat="1" ht="20.1" customHeight="1" spans="1:9">
      <c r="A712" s="30" t="s">
        <v>1648</v>
      </c>
      <c r="B712" s="30" t="s">
        <v>1649</v>
      </c>
      <c r="C712" s="26" t="s">
        <v>281</v>
      </c>
      <c r="D712" s="27">
        <v>807.93</v>
      </c>
      <c r="E712" s="33"/>
      <c r="F712" s="32">
        <f t="shared" si="24"/>
        <v>0</v>
      </c>
      <c r="G712" s="31"/>
      <c r="H712" s="31">
        <f t="shared" si="23"/>
        <v>6.93</v>
      </c>
      <c r="I712" s="34">
        <v>6.03</v>
      </c>
    </row>
    <row r="713" s="8" customFormat="1" ht="20.1" customHeight="1" spans="1:9">
      <c r="A713" s="30" t="s">
        <v>1650</v>
      </c>
      <c r="B713" s="30" t="s">
        <v>1651</v>
      </c>
      <c r="C713" s="26" t="s">
        <v>281</v>
      </c>
      <c r="D713" s="27">
        <v>704.74</v>
      </c>
      <c r="E713" s="33"/>
      <c r="F713" s="32">
        <f t="shared" si="24"/>
        <v>0</v>
      </c>
      <c r="G713" s="31"/>
      <c r="H713" s="31">
        <f t="shared" si="23"/>
        <v>5.64</v>
      </c>
      <c r="I713" s="34">
        <v>4.9</v>
      </c>
    </row>
    <row r="714" s="8" customFormat="1" ht="20.1" customHeight="1" spans="1:9">
      <c r="A714" s="30" t="s">
        <v>1652</v>
      </c>
      <c r="B714" s="30" t="s">
        <v>1653</v>
      </c>
      <c r="C714" s="26" t="s">
        <v>281</v>
      </c>
      <c r="D714" s="27">
        <v>11601.7</v>
      </c>
      <c r="E714" s="33"/>
      <c r="F714" s="32">
        <f t="shared" si="24"/>
        <v>0</v>
      </c>
      <c r="G714" s="31"/>
      <c r="H714" s="31">
        <f t="shared" si="23"/>
        <v>6.51</v>
      </c>
      <c r="I714" s="34">
        <v>5.66</v>
      </c>
    </row>
    <row r="715" s="8" customFormat="1" ht="20.1" customHeight="1" spans="1:9">
      <c r="A715" s="30" t="s">
        <v>1654</v>
      </c>
      <c r="B715" s="30" t="s">
        <v>1655</v>
      </c>
      <c r="C715" s="26" t="s">
        <v>281</v>
      </c>
      <c r="D715" s="27">
        <v>2826.9</v>
      </c>
      <c r="E715" s="33"/>
      <c r="F715" s="32">
        <f t="shared" si="24"/>
        <v>0</v>
      </c>
      <c r="G715" s="31"/>
      <c r="H715" s="31">
        <f t="shared" si="23"/>
        <v>6.85</v>
      </c>
      <c r="I715" s="34">
        <v>5.96</v>
      </c>
    </row>
    <row r="716" s="8" customFormat="1" ht="20.1" customHeight="1" spans="1:9">
      <c r="A716" s="30" t="s">
        <v>1656</v>
      </c>
      <c r="B716" s="30" t="s">
        <v>1657</v>
      </c>
      <c r="C716" s="26" t="s">
        <v>281</v>
      </c>
      <c r="D716" s="27">
        <v>33.916</v>
      </c>
      <c r="E716" s="33"/>
      <c r="F716" s="32">
        <f t="shared" si="24"/>
        <v>0</v>
      </c>
      <c r="G716" s="31"/>
      <c r="H716" s="31">
        <f t="shared" si="23"/>
        <v>5.85</v>
      </c>
      <c r="I716" s="34">
        <v>5.09</v>
      </c>
    </row>
    <row r="717" s="8" customFormat="1" ht="20.1" customHeight="1" spans="1:9">
      <c r="A717" s="30" t="s">
        <v>1658</v>
      </c>
      <c r="B717" s="30" t="s">
        <v>1659</v>
      </c>
      <c r="C717" s="26" t="s">
        <v>281</v>
      </c>
      <c r="D717" s="27">
        <v>31.432</v>
      </c>
      <c r="E717" s="33"/>
      <c r="F717" s="32">
        <f t="shared" si="24"/>
        <v>0</v>
      </c>
      <c r="G717" s="31"/>
      <c r="H717" s="31">
        <f t="shared" si="23"/>
        <v>8.88</v>
      </c>
      <c r="I717" s="34">
        <v>7.72</v>
      </c>
    </row>
    <row r="718" s="8" customFormat="1" ht="20.1" customHeight="1" spans="1:9">
      <c r="A718" s="30" t="s">
        <v>1660</v>
      </c>
      <c r="B718" s="30" t="s">
        <v>1661</v>
      </c>
      <c r="C718" s="26" t="s">
        <v>281</v>
      </c>
      <c r="D718" s="27">
        <v>43.46</v>
      </c>
      <c r="E718" s="33"/>
      <c r="F718" s="32">
        <f t="shared" si="24"/>
        <v>0</v>
      </c>
      <c r="G718" s="31"/>
      <c r="H718" s="31">
        <f t="shared" si="23"/>
        <v>11.27</v>
      </c>
      <c r="I718" s="34">
        <v>9.8</v>
      </c>
    </row>
    <row r="719" s="8" customFormat="1" ht="20.1" customHeight="1" spans="1:9">
      <c r="A719" s="30" t="s">
        <v>1662</v>
      </c>
      <c r="B719" s="30" t="s">
        <v>1663</v>
      </c>
      <c r="C719" s="26" t="s">
        <v>281</v>
      </c>
      <c r="D719" s="27">
        <v>174.56</v>
      </c>
      <c r="E719" s="33"/>
      <c r="F719" s="32">
        <f t="shared" si="24"/>
        <v>0</v>
      </c>
      <c r="G719" s="31"/>
      <c r="H719" s="31">
        <f t="shared" si="23"/>
        <v>8.43</v>
      </c>
      <c r="I719" s="34">
        <v>7.33</v>
      </c>
    </row>
    <row r="720" s="8" customFormat="1" ht="20.1" customHeight="1" spans="1:9">
      <c r="A720" s="30" t="s">
        <v>1664</v>
      </c>
      <c r="B720" s="30" t="s">
        <v>1665</v>
      </c>
      <c r="C720" s="26" t="s">
        <v>281</v>
      </c>
      <c r="D720" s="27">
        <v>13330.81</v>
      </c>
      <c r="E720" s="33"/>
      <c r="F720" s="32">
        <f t="shared" si="24"/>
        <v>0</v>
      </c>
      <c r="G720" s="31"/>
      <c r="H720" s="31">
        <f t="shared" si="23"/>
        <v>11.87</v>
      </c>
      <c r="I720" s="34">
        <v>10.32</v>
      </c>
    </row>
    <row r="721" s="8" customFormat="1" ht="20.1" customHeight="1" spans="1:9">
      <c r="A721" s="30" t="s">
        <v>1666</v>
      </c>
      <c r="B721" s="30" t="s">
        <v>1667</v>
      </c>
      <c r="C721" s="26" t="s">
        <v>281</v>
      </c>
      <c r="D721" s="27">
        <v>46289.1</v>
      </c>
      <c r="E721" s="33"/>
      <c r="F721" s="32">
        <f t="shared" si="24"/>
        <v>0</v>
      </c>
      <c r="G721" s="31"/>
      <c r="H721" s="31">
        <f t="shared" si="23"/>
        <v>5.35</v>
      </c>
      <c r="I721" s="34">
        <v>4.65</v>
      </c>
    </row>
    <row r="722" s="8" customFormat="1" ht="20.1" customHeight="1" spans="1:9">
      <c r="A722" s="30" t="s">
        <v>1668</v>
      </c>
      <c r="B722" s="30" t="s">
        <v>1669</v>
      </c>
      <c r="C722" s="26"/>
      <c r="D722" s="27"/>
      <c r="E722" s="31"/>
      <c r="F722" s="32"/>
      <c r="G722" s="31"/>
      <c r="H722" s="31"/>
      <c r="I722" s="34"/>
    </row>
    <row r="723" s="8" customFormat="1" ht="20.1" customHeight="1" spans="1:9">
      <c r="A723" s="30" t="s">
        <v>1670</v>
      </c>
      <c r="B723" s="30" t="s">
        <v>1671</v>
      </c>
      <c r="C723" s="26" t="s">
        <v>131</v>
      </c>
      <c r="D723" s="27">
        <v>53</v>
      </c>
      <c r="E723" s="33"/>
      <c r="F723" s="32">
        <f t="shared" si="24"/>
        <v>0</v>
      </c>
      <c r="G723" s="31"/>
      <c r="H723" s="31">
        <f t="shared" si="23"/>
        <v>132.62</v>
      </c>
      <c r="I723" s="34">
        <v>115.32</v>
      </c>
    </row>
    <row r="724" s="8" customFormat="1" ht="20.1" customHeight="1" spans="1:9">
      <c r="A724" s="30" t="s">
        <v>1672</v>
      </c>
      <c r="B724" s="30" t="s">
        <v>1673</v>
      </c>
      <c r="C724" s="26" t="s">
        <v>131</v>
      </c>
      <c r="D724" s="27">
        <v>71</v>
      </c>
      <c r="E724" s="33"/>
      <c r="F724" s="32">
        <f t="shared" si="24"/>
        <v>0</v>
      </c>
      <c r="G724" s="31"/>
      <c r="H724" s="31">
        <f t="shared" si="23"/>
        <v>212.78</v>
      </c>
      <c r="I724" s="34">
        <v>185.03</v>
      </c>
    </row>
    <row r="725" s="8" customFormat="1" ht="20.1" customHeight="1" spans="1:9">
      <c r="A725" s="30" t="s">
        <v>1674</v>
      </c>
      <c r="B725" s="30" t="s">
        <v>1675</v>
      </c>
      <c r="C725" s="26" t="s">
        <v>131</v>
      </c>
      <c r="D725" s="27">
        <v>20</v>
      </c>
      <c r="E725" s="33"/>
      <c r="F725" s="32">
        <f t="shared" si="24"/>
        <v>0</v>
      </c>
      <c r="G725" s="31"/>
      <c r="H725" s="31">
        <f t="shared" si="23"/>
        <v>277</v>
      </c>
      <c r="I725" s="34">
        <v>240.87</v>
      </c>
    </row>
    <row r="726" s="8" customFormat="1" ht="20.1" customHeight="1" spans="1:9">
      <c r="A726" s="30" t="s">
        <v>1676</v>
      </c>
      <c r="B726" s="30" t="s">
        <v>1677</v>
      </c>
      <c r="C726" s="26" t="s">
        <v>131</v>
      </c>
      <c r="D726" s="27">
        <v>12</v>
      </c>
      <c r="E726" s="33"/>
      <c r="F726" s="32">
        <f t="shared" si="24"/>
        <v>0</v>
      </c>
      <c r="G726" s="31"/>
      <c r="H726" s="31">
        <f t="shared" si="23"/>
        <v>355.79</v>
      </c>
      <c r="I726" s="34">
        <v>309.38</v>
      </c>
    </row>
    <row r="727" s="8" customFormat="1" ht="20.1" customHeight="1" spans="1:9">
      <c r="A727" s="30" t="s">
        <v>1678</v>
      </c>
      <c r="B727" s="30" t="s">
        <v>1679</v>
      </c>
      <c r="C727" s="26" t="s">
        <v>131</v>
      </c>
      <c r="D727" s="27">
        <v>7</v>
      </c>
      <c r="E727" s="33"/>
      <c r="F727" s="32">
        <f t="shared" si="24"/>
        <v>0</v>
      </c>
      <c r="G727" s="31"/>
      <c r="H727" s="31">
        <f t="shared" si="23"/>
        <v>408.2</v>
      </c>
      <c r="I727" s="34">
        <v>354.96</v>
      </c>
    </row>
    <row r="728" s="8" customFormat="1" ht="20.1" customHeight="1" spans="1:9">
      <c r="A728" s="30" t="s">
        <v>1680</v>
      </c>
      <c r="B728" s="30" t="s">
        <v>1681</v>
      </c>
      <c r="C728" s="26" t="s">
        <v>131</v>
      </c>
      <c r="D728" s="27">
        <v>52</v>
      </c>
      <c r="E728" s="33"/>
      <c r="F728" s="32">
        <f t="shared" si="24"/>
        <v>0</v>
      </c>
      <c r="G728" s="31"/>
      <c r="H728" s="31">
        <f t="shared" si="23"/>
        <v>510.49</v>
      </c>
      <c r="I728" s="34">
        <v>443.9</v>
      </c>
    </row>
    <row r="729" s="8" customFormat="1" ht="20.1" customHeight="1" spans="1:9">
      <c r="A729" s="30" t="s">
        <v>1682</v>
      </c>
      <c r="B729" s="30" t="s">
        <v>1683</v>
      </c>
      <c r="C729" s="26" t="s">
        <v>131</v>
      </c>
      <c r="D729" s="27">
        <v>4</v>
      </c>
      <c r="E729" s="33"/>
      <c r="F729" s="32">
        <f t="shared" si="24"/>
        <v>0</v>
      </c>
      <c r="G729" s="31"/>
      <c r="H729" s="31">
        <f t="shared" si="23"/>
        <v>917.87</v>
      </c>
      <c r="I729" s="34">
        <v>798.15</v>
      </c>
    </row>
    <row r="730" s="8" customFormat="1" ht="20.1" customHeight="1" spans="1:9">
      <c r="A730" s="30" t="s">
        <v>1684</v>
      </c>
      <c r="B730" s="30" t="s">
        <v>1685</v>
      </c>
      <c r="C730" s="26" t="s">
        <v>131</v>
      </c>
      <c r="D730" s="27">
        <v>18</v>
      </c>
      <c r="E730" s="33"/>
      <c r="F730" s="32">
        <f t="shared" si="24"/>
        <v>0</v>
      </c>
      <c r="G730" s="31"/>
      <c r="H730" s="31">
        <f t="shared" si="23"/>
        <v>157.77</v>
      </c>
      <c r="I730" s="34">
        <v>137.19</v>
      </c>
    </row>
    <row r="731" s="8" customFormat="1" ht="20.1" customHeight="1" spans="1:9">
      <c r="A731" s="30" t="s">
        <v>1686</v>
      </c>
      <c r="B731" s="30" t="s">
        <v>1687</v>
      </c>
      <c r="C731" s="26" t="s">
        <v>131</v>
      </c>
      <c r="D731" s="27">
        <v>2</v>
      </c>
      <c r="E731" s="33"/>
      <c r="F731" s="32">
        <f t="shared" si="24"/>
        <v>0</v>
      </c>
      <c r="G731" s="31"/>
      <c r="H731" s="31">
        <f t="shared" si="23"/>
        <v>289.18</v>
      </c>
      <c r="I731" s="34">
        <v>251.46</v>
      </c>
    </row>
    <row r="732" s="8" customFormat="1" ht="20.1" customHeight="1" spans="1:9">
      <c r="A732" s="30" t="s">
        <v>1688</v>
      </c>
      <c r="B732" s="30" t="s">
        <v>1689</v>
      </c>
      <c r="C732" s="26"/>
      <c r="D732" s="27"/>
      <c r="E732" s="31"/>
      <c r="F732" s="32"/>
      <c r="G732" s="31"/>
      <c r="H732" s="31"/>
      <c r="I732" s="34"/>
    </row>
    <row r="733" s="8" customFormat="1" ht="20.1" customHeight="1" spans="1:9">
      <c r="A733" s="30" t="s">
        <v>1690</v>
      </c>
      <c r="B733" s="30" t="s">
        <v>1691</v>
      </c>
      <c r="C733" s="26"/>
      <c r="D733" s="27"/>
      <c r="E733" s="31"/>
      <c r="F733" s="32"/>
      <c r="G733" s="31"/>
      <c r="H733" s="31"/>
      <c r="I733" s="34"/>
    </row>
    <row r="734" s="8" customFormat="1" ht="20.1" customHeight="1" spans="1:9">
      <c r="A734" s="30" t="s">
        <v>1692</v>
      </c>
      <c r="B734" s="30" t="s">
        <v>1693</v>
      </c>
      <c r="C734" s="26" t="s">
        <v>281</v>
      </c>
      <c r="D734" s="27">
        <v>469.18</v>
      </c>
      <c r="E734" s="33"/>
      <c r="F734" s="32">
        <f t="shared" si="24"/>
        <v>0</v>
      </c>
      <c r="G734" s="31"/>
      <c r="H734" s="31">
        <f t="shared" si="23"/>
        <v>76.04</v>
      </c>
      <c r="I734" s="34">
        <v>66.12</v>
      </c>
    </row>
    <row r="735" s="8" customFormat="1" ht="20.1" customHeight="1" spans="1:9">
      <c r="A735" s="30" t="s">
        <v>1694</v>
      </c>
      <c r="B735" s="30" t="s">
        <v>1695</v>
      </c>
      <c r="C735" s="26" t="s">
        <v>281</v>
      </c>
      <c r="D735" s="27">
        <v>52</v>
      </c>
      <c r="E735" s="33"/>
      <c r="F735" s="32">
        <f t="shared" si="24"/>
        <v>0</v>
      </c>
      <c r="G735" s="31"/>
      <c r="H735" s="31">
        <f t="shared" si="23"/>
        <v>87.3</v>
      </c>
      <c r="I735" s="34">
        <v>75.91</v>
      </c>
    </row>
    <row r="736" s="8" customFormat="1" ht="20.1" customHeight="1" spans="1:9">
      <c r="A736" s="30" t="s">
        <v>1696</v>
      </c>
      <c r="B736" s="30" t="s">
        <v>1697</v>
      </c>
      <c r="C736" s="26" t="s">
        <v>281</v>
      </c>
      <c r="D736" s="27">
        <v>71.23</v>
      </c>
      <c r="E736" s="33"/>
      <c r="F736" s="32">
        <f t="shared" si="24"/>
        <v>0</v>
      </c>
      <c r="G736" s="31"/>
      <c r="H736" s="31">
        <f t="shared" si="23"/>
        <v>77.83</v>
      </c>
      <c r="I736" s="34">
        <v>67.68</v>
      </c>
    </row>
    <row r="737" s="8" customFormat="1" ht="20.1" customHeight="1" spans="1:9">
      <c r="A737" s="30" t="s">
        <v>1698</v>
      </c>
      <c r="B737" s="30" t="s">
        <v>1699</v>
      </c>
      <c r="C737" s="26" t="s">
        <v>281</v>
      </c>
      <c r="D737" s="27">
        <v>53.08</v>
      </c>
      <c r="E737" s="33"/>
      <c r="F737" s="32">
        <f t="shared" si="24"/>
        <v>0</v>
      </c>
      <c r="G737" s="31"/>
      <c r="H737" s="31">
        <f t="shared" si="23"/>
        <v>83.34</v>
      </c>
      <c r="I737" s="34">
        <v>72.47</v>
      </c>
    </row>
    <row r="738" s="8" customFormat="1" ht="20.1" customHeight="1" spans="1:9">
      <c r="A738" s="30" t="s">
        <v>1700</v>
      </c>
      <c r="B738" s="30" t="s">
        <v>1701</v>
      </c>
      <c r="C738" s="26" t="s">
        <v>281</v>
      </c>
      <c r="D738" s="27">
        <v>2478.08</v>
      </c>
      <c r="E738" s="33"/>
      <c r="F738" s="32">
        <f t="shared" si="24"/>
        <v>0</v>
      </c>
      <c r="G738" s="31"/>
      <c r="H738" s="31">
        <f t="shared" si="23"/>
        <v>95.61</v>
      </c>
      <c r="I738" s="34">
        <v>83.14</v>
      </c>
    </row>
    <row r="739" s="8" customFormat="1" ht="20.1" customHeight="1" spans="1:9">
      <c r="A739" s="30" t="s">
        <v>1702</v>
      </c>
      <c r="B739" s="30" t="s">
        <v>1703</v>
      </c>
      <c r="C739" s="26" t="s">
        <v>281</v>
      </c>
      <c r="D739" s="27">
        <v>75.27</v>
      </c>
      <c r="E739" s="33"/>
      <c r="F739" s="32">
        <f t="shared" si="24"/>
        <v>0</v>
      </c>
      <c r="G739" s="31"/>
      <c r="H739" s="31">
        <f t="shared" si="23"/>
        <v>120.85</v>
      </c>
      <c r="I739" s="34">
        <v>105.09</v>
      </c>
    </row>
    <row r="740" s="8" customFormat="1" ht="20.1" customHeight="1" spans="1:9">
      <c r="A740" s="30" t="s">
        <v>1704</v>
      </c>
      <c r="B740" s="30" t="s">
        <v>1705</v>
      </c>
      <c r="C740" s="26" t="s">
        <v>281</v>
      </c>
      <c r="D740" s="27">
        <v>425.33</v>
      </c>
      <c r="E740" s="33"/>
      <c r="F740" s="32">
        <f t="shared" si="24"/>
        <v>0</v>
      </c>
      <c r="G740" s="31"/>
      <c r="H740" s="31">
        <f t="shared" si="23"/>
        <v>207.74</v>
      </c>
      <c r="I740" s="34">
        <v>180.64</v>
      </c>
    </row>
    <row r="741" s="8" customFormat="1" ht="20.1" customHeight="1" spans="1:9">
      <c r="A741" s="30" t="s">
        <v>1706</v>
      </c>
      <c r="B741" s="30" t="s">
        <v>1707</v>
      </c>
      <c r="C741" s="26"/>
      <c r="D741" s="27"/>
      <c r="E741" s="31"/>
      <c r="F741" s="32"/>
      <c r="G741" s="31"/>
      <c r="H741" s="31"/>
      <c r="I741" s="34"/>
    </row>
    <row r="742" s="8" customFormat="1" ht="20.1" customHeight="1" spans="1:9">
      <c r="A742" s="30" t="s">
        <v>1708</v>
      </c>
      <c r="B742" s="30" t="s">
        <v>1709</v>
      </c>
      <c r="C742" s="26"/>
      <c r="D742" s="27"/>
      <c r="E742" s="31"/>
      <c r="F742" s="32"/>
      <c r="G742" s="31"/>
      <c r="H742" s="31"/>
      <c r="I742" s="34"/>
    </row>
    <row r="743" s="8" customFormat="1" ht="20.1" customHeight="1" spans="1:9">
      <c r="A743" s="30" t="s">
        <v>1710</v>
      </c>
      <c r="B743" s="30" t="s">
        <v>1711</v>
      </c>
      <c r="C743" s="26" t="s">
        <v>281</v>
      </c>
      <c r="D743" s="27">
        <v>25688.42</v>
      </c>
      <c r="E743" s="33"/>
      <c r="F743" s="32">
        <f t="shared" si="24"/>
        <v>0</v>
      </c>
      <c r="G743" s="31"/>
      <c r="H743" s="31">
        <f t="shared" ref="H741:H804" si="25">ROUND(ROUND(I743,2)*1.15,2)</f>
        <v>12.13</v>
      </c>
      <c r="I743" s="34">
        <v>10.55</v>
      </c>
    </row>
    <row r="744" s="8" customFormat="1" ht="20.1" customHeight="1" spans="1:9">
      <c r="A744" s="30" t="s">
        <v>1712</v>
      </c>
      <c r="B744" s="30" t="s">
        <v>1713</v>
      </c>
      <c r="C744" s="26"/>
      <c r="D744" s="27"/>
      <c r="E744" s="31"/>
      <c r="F744" s="32"/>
      <c r="G744" s="31"/>
      <c r="H744" s="31"/>
      <c r="I744" s="34"/>
    </row>
    <row r="745" s="8" customFormat="1" ht="20.1" customHeight="1" spans="1:9">
      <c r="A745" s="30" t="s">
        <v>1714</v>
      </c>
      <c r="B745" s="30" t="s">
        <v>1715</v>
      </c>
      <c r="C745" s="26" t="s">
        <v>281</v>
      </c>
      <c r="D745" s="27">
        <v>25552.71</v>
      </c>
      <c r="E745" s="33"/>
      <c r="F745" s="32">
        <f t="shared" si="24"/>
        <v>0</v>
      </c>
      <c r="G745" s="31"/>
      <c r="H745" s="31">
        <f t="shared" si="25"/>
        <v>25.09</v>
      </c>
      <c r="I745" s="34">
        <v>21.82</v>
      </c>
    </row>
    <row r="746" s="8" customFormat="1" ht="20.1" customHeight="1" spans="1:9">
      <c r="A746" s="30" t="s">
        <v>1716</v>
      </c>
      <c r="B746" s="30" t="s">
        <v>1717</v>
      </c>
      <c r="C746" s="26" t="s">
        <v>281</v>
      </c>
      <c r="D746" s="27">
        <v>1754.91</v>
      </c>
      <c r="E746" s="33"/>
      <c r="F746" s="32">
        <f t="shared" si="24"/>
        <v>0</v>
      </c>
      <c r="G746" s="31"/>
      <c r="H746" s="31">
        <f t="shared" si="25"/>
        <v>31.17</v>
      </c>
      <c r="I746" s="34">
        <v>27.1</v>
      </c>
    </row>
    <row r="747" s="8" customFormat="1" ht="20.1" customHeight="1" spans="1:9">
      <c r="A747" s="30" t="s">
        <v>1718</v>
      </c>
      <c r="B747" s="30" t="s">
        <v>1719</v>
      </c>
      <c r="C747" s="26" t="s">
        <v>281</v>
      </c>
      <c r="D747" s="27">
        <v>288.78</v>
      </c>
      <c r="E747" s="33"/>
      <c r="F747" s="32">
        <f t="shared" si="24"/>
        <v>0</v>
      </c>
      <c r="G747" s="31"/>
      <c r="H747" s="31">
        <f t="shared" si="25"/>
        <v>35.41</v>
      </c>
      <c r="I747" s="34">
        <v>30.79</v>
      </c>
    </row>
    <row r="748" s="8" customFormat="1" ht="20.1" customHeight="1" spans="1:9">
      <c r="A748" s="30" t="s">
        <v>1720</v>
      </c>
      <c r="B748" s="30" t="s">
        <v>1721</v>
      </c>
      <c r="C748" s="26" t="s">
        <v>281</v>
      </c>
      <c r="D748" s="27">
        <v>285.76</v>
      </c>
      <c r="E748" s="33"/>
      <c r="F748" s="32">
        <f t="shared" si="24"/>
        <v>0</v>
      </c>
      <c r="G748" s="31"/>
      <c r="H748" s="31">
        <f t="shared" si="25"/>
        <v>48.89</v>
      </c>
      <c r="I748" s="34">
        <v>42.51</v>
      </c>
    </row>
    <row r="749" s="8" customFormat="1" ht="20.1" customHeight="1" spans="1:9">
      <c r="A749" s="30" t="s">
        <v>1722</v>
      </c>
      <c r="B749" s="30" t="s">
        <v>1723</v>
      </c>
      <c r="C749" s="26" t="s">
        <v>281</v>
      </c>
      <c r="D749" s="27">
        <v>296.08</v>
      </c>
      <c r="E749" s="33"/>
      <c r="F749" s="32">
        <f t="shared" si="24"/>
        <v>0</v>
      </c>
      <c r="G749" s="31"/>
      <c r="H749" s="31">
        <f t="shared" si="25"/>
        <v>55.72</v>
      </c>
      <c r="I749" s="34">
        <v>48.45</v>
      </c>
    </row>
    <row r="750" s="8" customFormat="1" ht="20.1" customHeight="1" spans="1:9">
      <c r="A750" s="30" t="s">
        <v>1724</v>
      </c>
      <c r="B750" s="30" t="s">
        <v>1725</v>
      </c>
      <c r="C750" s="26" t="s">
        <v>281</v>
      </c>
      <c r="D750" s="27">
        <v>48.6</v>
      </c>
      <c r="E750" s="33"/>
      <c r="F750" s="32">
        <f t="shared" si="24"/>
        <v>0</v>
      </c>
      <c r="G750" s="31"/>
      <c r="H750" s="31">
        <f t="shared" si="25"/>
        <v>84.42</v>
      </c>
      <c r="I750" s="34">
        <v>73.41</v>
      </c>
    </row>
    <row r="751" s="8" customFormat="1" ht="20.1" customHeight="1" spans="1:9">
      <c r="A751" s="30" t="s">
        <v>1726</v>
      </c>
      <c r="B751" s="30" t="s">
        <v>1727</v>
      </c>
      <c r="C751" s="26" t="s">
        <v>281</v>
      </c>
      <c r="D751" s="27">
        <v>46.22</v>
      </c>
      <c r="E751" s="33"/>
      <c r="F751" s="32">
        <f t="shared" si="24"/>
        <v>0</v>
      </c>
      <c r="G751" s="31"/>
      <c r="H751" s="31">
        <f t="shared" si="25"/>
        <v>115.02</v>
      </c>
      <c r="I751" s="34">
        <v>100.02</v>
      </c>
    </row>
    <row r="752" s="8" customFormat="1" ht="20.1" customHeight="1" spans="1:9">
      <c r="A752" s="30" t="s">
        <v>1728</v>
      </c>
      <c r="B752" s="30" t="s">
        <v>1729</v>
      </c>
      <c r="C752" s="26" t="s">
        <v>281</v>
      </c>
      <c r="D752" s="27">
        <v>3.2</v>
      </c>
      <c r="E752" s="33"/>
      <c r="F752" s="32">
        <f t="shared" si="24"/>
        <v>0</v>
      </c>
      <c r="G752" s="31"/>
      <c r="H752" s="31">
        <f t="shared" si="25"/>
        <v>127.96</v>
      </c>
      <c r="I752" s="34">
        <v>111.27</v>
      </c>
    </row>
    <row r="753" s="8" customFormat="1" ht="20.1" customHeight="1" spans="1:9">
      <c r="A753" s="30" t="s">
        <v>1730</v>
      </c>
      <c r="B753" s="30" t="s">
        <v>1731</v>
      </c>
      <c r="C753" s="26" t="s">
        <v>281</v>
      </c>
      <c r="D753" s="27">
        <v>90.1</v>
      </c>
      <c r="E753" s="33"/>
      <c r="F753" s="32">
        <f t="shared" si="24"/>
        <v>0</v>
      </c>
      <c r="G753" s="31"/>
      <c r="H753" s="31">
        <f t="shared" si="25"/>
        <v>192.61</v>
      </c>
      <c r="I753" s="34">
        <v>167.49</v>
      </c>
    </row>
    <row r="754" s="8" customFormat="1" ht="20.1" customHeight="1" spans="1:9">
      <c r="A754" s="30" t="s">
        <v>1732</v>
      </c>
      <c r="B754" s="30" t="s">
        <v>1733</v>
      </c>
      <c r="C754" s="26"/>
      <c r="D754" s="27"/>
      <c r="E754" s="31"/>
      <c r="F754" s="32"/>
      <c r="G754" s="31"/>
      <c r="H754" s="31"/>
      <c r="I754" s="34"/>
    </row>
    <row r="755" s="8" customFormat="1" ht="20.1" customHeight="1" spans="1:9">
      <c r="A755" s="30" t="s">
        <v>1734</v>
      </c>
      <c r="B755" s="30" t="s">
        <v>1735</v>
      </c>
      <c r="C755" s="26" t="s">
        <v>281</v>
      </c>
      <c r="D755" s="27">
        <v>618.8</v>
      </c>
      <c r="E755" s="33"/>
      <c r="F755" s="32">
        <f t="shared" si="24"/>
        <v>0</v>
      </c>
      <c r="G755" s="31"/>
      <c r="H755" s="31">
        <f t="shared" si="25"/>
        <v>55.75</v>
      </c>
      <c r="I755" s="34">
        <v>48.48</v>
      </c>
    </row>
    <row r="756" s="8" customFormat="1" ht="20.1" customHeight="1" spans="1:9">
      <c r="A756" s="30" t="s">
        <v>1736</v>
      </c>
      <c r="B756" s="30" t="s">
        <v>1737</v>
      </c>
      <c r="C756" s="26" t="s">
        <v>281</v>
      </c>
      <c r="D756" s="27">
        <v>1960.74</v>
      </c>
      <c r="E756" s="33"/>
      <c r="F756" s="32">
        <f t="shared" si="24"/>
        <v>0</v>
      </c>
      <c r="G756" s="31"/>
      <c r="H756" s="31">
        <f t="shared" si="25"/>
        <v>70.54</v>
      </c>
      <c r="I756" s="34">
        <v>61.34</v>
      </c>
    </row>
    <row r="757" s="8" customFormat="1" ht="20.1" customHeight="1" spans="1:9">
      <c r="A757" s="30" t="s">
        <v>1738</v>
      </c>
      <c r="B757" s="30" t="s">
        <v>1739</v>
      </c>
      <c r="C757" s="26"/>
      <c r="D757" s="27"/>
      <c r="E757" s="31"/>
      <c r="F757" s="32"/>
      <c r="G757" s="31"/>
      <c r="H757" s="31"/>
      <c r="I757" s="34"/>
    </row>
    <row r="758" s="8" customFormat="1" ht="20.1" customHeight="1" spans="1:9">
      <c r="A758" s="30" t="s">
        <v>1740</v>
      </c>
      <c r="B758" s="30" t="s">
        <v>1741</v>
      </c>
      <c r="C758" s="26" t="s">
        <v>281</v>
      </c>
      <c r="D758" s="27">
        <v>680.53</v>
      </c>
      <c r="E758" s="33"/>
      <c r="F758" s="32">
        <f t="shared" si="24"/>
        <v>0</v>
      </c>
      <c r="G758" s="31"/>
      <c r="H758" s="31">
        <f t="shared" si="25"/>
        <v>32.9</v>
      </c>
      <c r="I758" s="34">
        <v>28.61</v>
      </c>
    </row>
    <row r="759" s="8" customFormat="1" ht="20.1" customHeight="1" spans="1:9">
      <c r="A759" s="30" t="s">
        <v>1742</v>
      </c>
      <c r="B759" s="30" t="s">
        <v>1743</v>
      </c>
      <c r="C759" s="26" t="s">
        <v>281</v>
      </c>
      <c r="D759" s="27">
        <v>1349.02</v>
      </c>
      <c r="E759" s="33"/>
      <c r="F759" s="32">
        <f t="shared" si="24"/>
        <v>0</v>
      </c>
      <c r="G759" s="31"/>
      <c r="H759" s="31">
        <f t="shared" si="25"/>
        <v>41.63</v>
      </c>
      <c r="I759" s="34">
        <v>36.2</v>
      </c>
    </row>
    <row r="760" s="8" customFormat="1" ht="20.1" customHeight="1" spans="1:9">
      <c r="A760" s="30" t="s">
        <v>1744</v>
      </c>
      <c r="B760" s="30" t="s">
        <v>1745</v>
      </c>
      <c r="C760" s="26" t="s">
        <v>281</v>
      </c>
      <c r="D760" s="27">
        <v>13260.07</v>
      </c>
      <c r="E760" s="33"/>
      <c r="F760" s="32">
        <f t="shared" si="24"/>
        <v>0</v>
      </c>
      <c r="G760" s="31"/>
      <c r="H760" s="31">
        <f t="shared" si="25"/>
        <v>58.87</v>
      </c>
      <c r="I760" s="34">
        <v>51.19</v>
      </c>
    </row>
    <row r="761" s="8" customFormat="1" ht="20.1" customHeight="1" spans="1:9">
      <c r="A761" s="30" t="s">
        <v>1746</v>
      </c>
      <c r="B761" s="30" t="s">
        <v>1747</v>
      </c>
      <c r="C761" s="26" t="s">
        <v>281</v>
      </c>
      <c r="D761" s="27">
        <v>15.87</v>
      </c>
      <c r="E761" s="33"/>
      <c r="F761" s="32">
        <f t="shared" si="24"/>
        <v>0</v>
      </c>
      <c r="G761" s="31"/>
      <c r="H761" s="31">
        <f t="shared" si="25"/>
        <v>108.03</v>
      </c>
      <c r="I761" s="34">
        <v>93.94</v>
      </c>
    </row>
    <row r="762" s="8" customFormat="1" ht="20.1" customHeight="1" spans="1:9">
      <c r="A762" s="30" t="s">
        <v>1748</v>
      </c>
      <c r="B762" s="30" t="s">
        <v>1749</v>
      </c>
      <c r="C762" s="26" t="s">
        <v>281</v>
      </c>
      <c r="D762" s="27">
        <v>11002.16</v>
      </c>
      <c r="E762" s="33"/>
      <c r="F762" s="32">
        <f t="shared" si="24"/>
        <v>0</v>
      </c>
      <c r="G762" s="31"/>
      <c r="H762" s="31">
        <f t="shared" si="25"/>
        <v>124.02</v>
      </c>
      <c r="I762" s="34">
        <v>107.84</v>
      </c>
    </row>
    <row r="763" s="8" customFormat="1" ht="20.1" customHeight="1" spans="1:9">
      <c r="A763" s="30" t="s">
        <v>1750</v>
      </c>
      <c r="B763" s="30" t="s">
        <v>1751</v>
      </c>
      <c r="C763" s="26" t="s">
        <v>281</v>
      </c>
      <c r="D763" s="27">
        <v>3841.66</v>
      </c>
      <c r="E763" s="33"/>
      <c r="F763" s="32">
        <f t="shared" si="24"/>
        <v>0</v>
      </c>
      <c r="G763" s="31"/>
      <c r="H763" s="31">
        <f t="shared" si="25"/>
        <v>161.53</v>
      </c>
      <c r="I763" s="34">
        <v>140.46</v>
      </c>
    </row>
    <row r="764" s="8" customFormat="1" ht="20.1" customHeight="1" spans="1:9">
      <c r="A764" s="30" t="s">
        <v>1752</v>
      </c>
      <c r="B764" s="30" t="s">
        <v>1753</v>
      </c>
      <c r="C764" s="26"/>
      <c r="D764" s="27"/>
      <c r="E764" s="31"/>
      <c r="F764" s="32"/>
      <c r="G764" s="31"/>
      <c r="H764" s="31"/>
      <c r="I764" s="34"/>
    </row>
    <row r="765" s="8" customFormat="1" ht="20.1" customHeight="1" spans="1:9">
      <c r="A765" s="30" t="s">
        <v>1754</v>
      </c>
      <c r="B765" s="30" t="s">
        <v>1755</v>
      </c>
      <c r="C765" s="26" t="s">
        <v>281</v>
      </c>
      <c r="D765" s="27">
        <v>2179.97</v>
      </c>
      <c r="E765" s="33"/>
      <c r="F765" s="32">
        <f t="shared" si="24"/>
        <v>0</v>
      </c>
      <c r="G765" s="31"/>
      <c r="H765" s="31">
        <f t="shared" si="25"/>
        <v>25.31</v>
      </c>
      <c r="I765" s="34">
        <v>22.01</v>
      </c>
    </row>
    <row r="766" s="8" customFormat="1" ht="20.1" customHeight="1" spans="1:9">
      <c r="A766" s="30" t="s">
        <v>1756</v>
      </c>
      <c r="B766" s="30" t="s">
        <v>1757</v>
      </c>
      <c r="C766" s="26" t="s">
        <v>281</v>
      </c>
      <c r="D766" s="27">
        <v>175.14</v>
      </c>
      <c r="E766" s="33"/>
      <c r="F766" s="32">
        <f t="shared" si="24"/>
        <v>0</v>
      </c>
      <c r="G766" s="31"/>
      <c r="H766" s="31">
        <f t="shared" si="25"/>
        <v>29.67</v>
      </c>
      <c r="I766" s="34">
        <v>25.8</v>
      </c>
    </row>
    <row r="767" s="8" customFormat="1" ht="20.1" customHeight="1" spans="1:9">
      <c r="A767" s="30" t="s">
        <v>1758</v>
      </c>
      <c r="B767" s="30" t="s">
        <v>1759</v>
      </c>
      <c r="C767" s="26" t="s">
        <v>281</v>
      </c>
      <c r="D767" s="27">
        <v>1806.14</v>
      </c>
      <c r="E767" s="33"/>
      <c r="F767" s="32">
        <f t="shared" si="24"/>
        <v>0</v>
      </c>
      <c r="G767" s="31"/>
      <c r="H767" s="31">
        <f t="shared" si="25"/>
        <v>33.48</v>
      </c>
      <c r="I767" s="34">
        <v>29.11</v>
      </c>
    </row>
    <row r="768" s="8" customFormat="1" ht="20.1" customHeight="1" spans="1:9">
      <c r="A768" s="30" t="s">
        <v>1760</v>
      </c>
      <c r="B768" s="30" t="s">
        <v>1761</v>
      </c>
      <c r="C768" s="26" t="s">
        <v>281</v>
      </c>
      <c r="D768" s="27">
        <v>1747.16</v>
      </c>
      <c r="E768" s="33"/>
      <c r="F768" s="32">
        <f t="shared" si="24"/>
        <v>0</v>
      </c>
      <c r="G768" s="31"/>
      <c r="H768" s="31">
        <f t="shared" si="25"/>
        <v>82.17</v>
      </c>
      <c r="I768" s="34">
        <v>71.45</v>
      </c>
    </row>
    <row r="769" s="8" customFormat="1" ht="20.1" customHeight="1" spans="1:9">
      <c r="A769" s="30" t="s">
        <v>1762</v>
      </c>
      <c r="B769" s="30" t="s">
        <v>1763</v>
      </c>
      <c r="C769" s="26" t="s">
        <v>281</v>
      </c>
      <c r="D769" s="27">
        <v>2715.83</v>
      </c>
      <c r="E769" s="33"/>
      <c r="F769" s="32">
        <f t="shared" si="24"/>
        <v>0</v>
      </c>
      <c r="G769" s="31"/>
      <c r="H769" s="31">
        <f t="shared" si="25"/>
        <v>23.7</v>
      </c>
      <c r="I769" s="34">
        <v>20.61</v>
      </c>
    </row>
    <row r="770" s="8" customFormat="1" ht="20.1" customHeight="1" spans="1:9">
      <c r="A770" s="30" t="s">
        <v>1764</v>
      </c>
      <c r="B770" s="30" t="s">
        <v>1765</v>
      </c>
      <c r="C770" s="26" t="s">
        <v>281</v>
      </c>
      <c r="D770" s="27">
        <v>537.4</v>
      </c>
      <c r="E770" s="33"/>
      <c r="F770" s="32">
        <f t="shared" si="24"/>
        <v>0</v>
      </c>
      <c r="G770" s="31"/>
      <c r="H770" s="31">
        <f t="shared" si="25"/>
        <v>42.23</v>
      </c>
      <c r="I770" s="34">
        <v>36.72</v>
      </c>
    </row>
    <row r="771" s="8" customFormat="1" ht="20.1" customHeight="1" spans="1:9">
      <c r="A771" s="30" t="s">
        <v>1766</v>
      </c>
      <c r="B771" s="30" t="s">
        <v>1767</v>
      </c>
      <c r="C771" s="26" t="s">
        <v>281</v>
      </c>
      <c r="D771" s="27">
        <v>189.62</v>
      </c>
      <c r="E771" s="33"/>
      <c r="F771" s="32">
        <f t="shared" si="24"/>
        <v>0</v>
      </c>
      <c r="G771" s="31"/>
      <c r="H771" s="31">
        <f t="shared" si="25"/>
        <v>66.54</v>
      </c>
      <c r="I771" s="34">
        <v>57.86</v>
      </c>
    </row>
    <row r="772" s="8" customFormat="1" ht="20.1" customHeight="1" spans="1:9">
      <c r="A772" s="30" t="s">
        <v>1768</v>
      </c>
      <c r="B772" s="30" t="s">
        <v>1769</v>
      </c>
      <c r="C772" s="26" t="s">
        <v>281</v>
      </c>
      <c r="D772" s="27">
        <v>49.9</v>
      </c>
      <c r="E772" s="33"/>
      <c r="F772" s="32">
        <f t="shared" si="24"/>
        <v>0</v>
      </c>
      <c r="G772" s="31"/>
      <c r="H772" s="31">
        <f t="shared" si="25"/>
        <v>70.6</v>
      </c>
      <c r="I772" s="34">
        <v>61.39</v>
      </c>
    </row>
    <row r="773" s="8" customFormat="1" ht="20.1" customHeight="1" spans="1:9">
      <c r="A773" s="30" t="s">
        <v>1770</v>
      </c>
      <c r="B773" s="30" t="s">
        <v>1771</v>
      </c>
      <c r="C773" s="26" t="s">
        <v>281</v>
      </c>
      <c r="D773" s="27">
        <v>19.96</v>
      </c>
      <c r="E773" s="33"/>
      <c r="F773" s="32">
        <f t="shared" si="24"/>
        <v>0</v>
      </c>
      <c r="G773" s="31"/>
      <c r="H773" s="31">
        <f t="shared" si="25"/>
        <v>77.77</v>
      </c>
      <c r="I773" s="34">
        <v>67.63</v>
      </c>
    </row>
    <row r="774" s="8" customFormat="1" ht="20.1" customHeight="1" spans="1:9">
      <c r="A774" s="30" t="s">
        <v>1772</v>
      </c>
      <c r="B774" s="30" t="s">
        <v>1773</v>
      </c>
      <c r="C774" s="26" t="s">
        <v>281</v>
      </c>
      <c r="D774" s="27">
        <v>163.2</v>
      </c>
      <c r="E774" s="33"/>
      <c r="F774" s="32">
        <f t="shared" si="24"/>
        <v>0</v>
      </c>
      <c r="G774" s="31"/>
      <c r="H774" s="31">
        <f t="shared" si="25"/>
        <v>85.19</v>
      </c>
      <c r="I774" s="34">
        <v>74.08</v>
      </c>
    </row>
    <row r="775" s="8" customFormat="1" ht="20.1" customHeight="1" spans="1:9">
      <c r="A775" s="30" t="s">
        <v>1774</v>
      </c>
      <c r="B775" s="30" t="s">
        <v>1775</v>
      </c>
      <c r="C775" s="26" t="s">
        <v>281</v>
      </c>
      <c r="D775" s="27">
        <v>9.98</v>
      </c>
      <c r="E775" s="33"/>
      <c r="F775" s="32">
        <f t="shared" ref="F775:F838" si="26">IF(OR(E775&lt;G775,E775&gt;H775),"不符合单价范围",(ROUND(ROUND(E775,2)*D775,0)))</f>
        <v>0</v>
      </c>
      <c r="G775" s="31"/>
      <c r="H775" s="31">
        <f t="shared" si="25"/>
        <v>104.88</v>
      </c>
      <c r="I775" s="34">
        <v>91.2</v>
      </c>
    </row>
    <row r="776" s="8" customFormat="1" ht="20.1" customHeight="1" spans="1:9">
      <c r="A776" s="30" t="s">
        <v>1776</v>
      </c>
      <c r="B776" s="30" t="s">
        <v>1777</v>
      </c>
      <c r="C776" s="26" t="s">
        <v>281</v>
      </c>
      <c r="D776" s="27">
        <v>286.62</v>
      </c>
      <c r="E776" s="33"/>
      <c r="F776" s="32">
        <f t="shared" si="26"/>
        <v>0</v>
      </c>
      <c r="G776" s="31"/>
      <c r="H776" s="31">
        <f t="shared" si="25"/>
        <v>143.72</v>
      </c>
      <c r="I776" s="34">
        <v>124.97</v>
      </c>
    </row>
    <row r="777" s="8" customFormat="1" ht="20.1" customHeight="1" spans="1:9">
      <c r="A777" s="30" t="s">
        <v>1778</v>
      </c>
      <c r="B777" s="30" t="s">
        <v>1779</v>
      </c>
      <c r="C777" s="26"/>
      <c r="D777" s="27"/>
      <c r="E777" s="31"/>
      <c r="F777" s="32"/>
      <c r="G777" s="31"/>
      <c r="H777" s="31"/>
      <c r="I777" s="34"/>
    </row>
    <row r="778" s="8" customFormat="1" ht="20.1" customHeight="1" spans="1:9">
      <c r="A778" s="30" t="s">
        <v>1780</v>
      </c>
      <c r="B778" s="30" t="s">
        <v>1781</v>
      </c>
      <c r="C778" s="26" t="s">
        <v>281</v>
      </c>
      <c r="D778" s="27">
        <v>6780.09</v>
      </c>
      <c r="E778" s="33"/>
      <c r="F778" s="32">
        <f t="shared" si="26"/>
        <v>0</v>
      </c>
      <c r="G778" s="31"/>
      <c r="H778" s="31">
        <f t="shared" si="25"/>
        <v>16.36</v>
      </c>
      <c r="I778" s="34">
        <v>14.23</v>
      </c>
    </row>
    <row r="779" s="8" customFormat="1" ht="20.1" customHeight="1" spans="1:9">
      <c r="A779" s="30" t="s">
        <v>1782</v>
      </c>
      <c r="B779" s="30" t="s">
        <v>1783</v>
      </c>
      <c r="C779" s="26" t="s">
        <v>281</v>
      </c>
      <c r="D779" s="27">
        <v>551.7</v>
      </c>
      <c r="E779" s="33"/>
      <c r="F779" s="32">
        <f t="shared" si="26"/>
        <v>0</v>
      </c>
      <c r="G779" s="31"/>
      <c r="H779" s="31">
        <f t="shared" si="25"/>
        <v>22.59</v>
      </c>
      <c r="I779" s="34">
        <v>19.64</v>
      </c>
    </row>
    <row r="780" s="8" customFormat="1" ht="20.1" customHeight="1" spans="1:9">
      <c r="A780" s="30" t="s">
        <v>1784</v>
      </c>
      <c r="B780" s="30" t="s">
        <v>1785</v>
      </c>
      <c r="C780" s="26" t="s">
        <v>281</v>
      </c>
      <c r="D780" s="27">
        <v>72.63</v>
      </c>
      <c r="E780" s="33"/>
      <c r="F780" s="32">
        <f t="shared" si="26"/>
        <v>0</v>
      </c>
      <c r="G780" s="31"/>
      <c r="H780" s="31">
        <f t="shared" si="25"/>
        <v>34.51</v>
      </c>
      <c r="I780" s="34">
        <v>30.01</v>
      </c>
    </row>
    <row r="781" s="8" customFormat="1" ht="20.1" customHeight="1" spans="1:9">
      <c r="A781" s="30" t="s">
        <v>1786</v>
      </c>
      <c r="B781" s="30" t="s">
        <v>1787</v>
      </c>
      <c r="C781" s="26"/>
      <c r="D781" s="27"/>
      <c r="E781" s="31"/>
      <c r="F781" s="32"/>
      <c r="G781" s="31"/>
      <c r="H781" s="31"/>
      <c r="I781" s="34"/>
    </row>
    <row r="782" s="8" customFormat="1" ht="20.1" customHeight="1" spans="1:9">
      <c r="A782" s="30" t="s">
        <v>1788</v>
      </c>
      <c r="B782" s="30" t="s">
        <v>1789</v>
      </c>
      <c r="C782" s="26"/>
      <c r="D782" s="27"/>
      <c r="E782" s="31"/>
      <c r="F782" s="32"/>
      <c r="G782" s="31"/>
      <c r="H782" s="31"/>
      <c r="I782" s="34"/>
    </row>
    <row r="783" s="8" customFormat="1" ht="20.1" customHeight="1" spans="1:9">
      <c r="A783" s="30" t="s">
        <v>1790</v>
      </c>
      <c r="B783" s="30" t="s">
        <v>1791</v>
      </c>
      <c r="C783" s="26" t="s">
        <v>1112</v>
      </c>
      <c r="D783" s="27">
        <v>66</v>
      </c>
      <c r="E783" s="33"/>
      <c r="F783" s="32">
        <f t="shared" si="26"/>
        <v>0</v>
      </c>
      <c r="G783" s="31"/>
      <c r="H783" s="31">
        <f t="shared" si="25"/>
        <v>89.07</v>
      </c>
      <c r="I783" s="34">
        <v>77.45</v>
      </c>
    </row>
    <row r="784" s="8" customFormat="1" ht="20.1" customHeight="1" spans="1:9">
      <c r="A784" s="30" t="s">
        <v>1792</v>
      </c>
      <c r="B784" s="30" t="s">
        <v>1793</v>
      </c>
      <c r="C784" s="26" t="s">
        <v>1112</v>
      </c>
      <c r="D784" s="27">
        <v>38</v>
      </c>
      <c r="E784" s="33"/>
      <c r="F784" s="32">
        <f t="shared" si="26"/>
        <v>0</v>
      </c>
      <c r="G784" s="31"/>
      <c r="H784" s="31">
        <f t="shared" si="25"/>
        <v>104.6</v>
      </c>
      <c r="I784" s="34">
        <v>90.96</v>
      </c>
    </row>
    <row r="785" s="8" customFormat="1" ht="20.1" customHeight="1" spans="1:9">
      <c r="A785" s="30" t="s">
        <v>1794</v>
      </c>
      <c r="B785" s="30" t="s">
        <v>1795</v>
      </c>
      <c r="C785" s="26" t="s">
        <v>1112</v>
      </c>
      <c r="D785" s="27">
        <v>8</v>
      </c>
      <c r="E785" s="33"/>
      <c r="F785" s="32">
        <f t="shared" si="26"/>
        <v>0</v>
      </c>
      <c r="G785" s="31"/>
      <c r="H785" s="31">
        <f t="shared" si="25"/>
        <v>107.03</v>
      </c>
      <c r="I785" s="34">
        <v>93.07</v>
      </c>
    </row>
    <row r="786" s="8" customFormat="1" ht="20.1" customHeight="1" spans="1:9">
      <c r="A786" s="30" t="s">
        <v>1796</v>
      </c>
      <c r="B786" s="30" t="s">
        <v>1797</v>
      </c>
      <c r="C786" s="26" t="s">
        <v>1112</v>
      </c>
      <c r="D786" s="27">
        <v>126</v>
      </c>
      <c r="E786" s="33"/>
      <c r="F786" s="32">
        <f t="shared" si="26"/>
        <v>0</v>
      </c>
      <c r="G786" s="31"/>
      <c r="H786" s="31">
        <f t="shared" si="25"/>
        <v>92.07</v>
      </c>
      <c r="I786" s="34">
        <v>80.06</v>
      </c>
    </row>
    <row r="787" s="8" customFormat="1" ht="20.1" customHeight="1" spans="1:9">
      <c r="A787" s="30" t="s">
        <v>1798</v>
      </c>
      <c r="B787" s="30" t="s">
        <v>1799</v>
      </c>
      <c r="C787" s="26" t="s">
        <v>1112</v>
      </c>
      <c r="D787" s="27">
        <v>62</v>
      </c>
      <c r="E787" s="33"/>
      <c r="F787" s="32">
        <f t="shared" si="26"/>
        <v>0</v>
      </c>
      <c r="G787" s="31"/>
      <c r="H787" s="31">
        <f t="shared" si="25"/>
        <v>92.05</v>
      </c>
      <c r="I787" s="34">
        <v>80.04</v>
      </c>
    </row>
    <row r="788" s="8" customFormat="1" ht="20.1" customHeight="1" spans="1:9">
      <c r="A788" s="30" t="s">
        <v>1800</v>
      </c>
      <c r="B788" s="30" t="s">
        <v>1801</v>
      </c>
      <c r="C788" s="26" t="s">
        <v>1155</v>
      </c>
      <c r="D788" s="27">
        <v>16</v>
      </c>
      <c r="E788" s="33"/>
      <c r="F788" s="32">
        <f t="shared" si="26"/>
        <v>0</v>
      </c>
      <c r="G788" s="31"/>
      <c r="H788" s="31">
        <f t="shared" si="25"/>
        <v>252.91</v>
      </c>
      <c r="I788" s="34">
        <v>219.92</v>
      </c>
    </row>
    <row r="789" s="8" customFormat="1" ht="20.1" customHeight="1" spans="1:9">
      <c r="A789" s="30" t="s">
        <v>1802</v>
      </c>
      <c r="B789" s="30" t="s">
        <v>1803</v>
      </c>
      <c r="C789" s="26"/>
      <c r="D789" s="27"/>
      <c r="E789" s="31"/>
      <c r="F789" s="32"/>
      <c r="G789" s="31"/>
      <c r="H789" s="31"/>
      <c r="I789" s="34"/>
    </row>
    <row r="790" s="8" customFormat="1" ht="20.1" customHeight="1" spans="1:9">
      <c r="A790" s="30" t="s">
        <v>1804</v>
      </c>
      <c r="B790" s="30" t="s">
        <v>1805</v>
      </c>
      <c r="C790" s="26" t="s">
        <v>1112</v>
      </c>
      <c r="D790" s="27">
        <v>84</v>
      </c>
      <c r="E790" s="33"/>
      <c r="F790" s="32">
        <f t="shared" si="26"/>
        <v>0</v>
      </c>
      <c r="G790" s="31"/>
      <c r="H790" s="31">
        <f t="shared" si="25"/>
        <v>149.91</v>
      </c>
      <c r="I790" s="34">
        <v>130.36</v>
      </c>
    </row>
    <row r="791" s="8" customFormat="1" ht="20.1" customHeight="1" spans="1:9">
      <c r="A791" s="30" t="s">
        <v>1806</v>
      </c>
      <c r="B791" s="30" t="s">
        <v>1807</v>
      </c>
      <c r="C791" s="26" t="s">
        <v>1112</v>
      </c>
      <c r="D791" s="27">
        <v>34</v>
      </c>
      <c r="E791" s="33"/>
      <c r="F791" s="32">
        <f t="shared" si="26"/>
        <v>0</v>
      </c>
      <c r="G791" s="31"/>
      <c r="H791" s="31">
        <f t="shared" si="25"/>
        <v>102.47</v>
      </c>
      <c r="I791" s="34">
        <v>89.1</v>
      </c>
    </row>
    <row r="792" s="8" customFormat="1" ht="20.1" customHeight="1" spans="1:9">
      <c r="A792" s="30" t="s">
        <v>1808</v>
      </c>
      <c r="B792" s="30" t="s">
        <v>1809</v>
      </c>
      <c r="C792" s="26" t="s">
        <v>1112</v>
      </c>
      <c r="D792" s="27">
        <v>152</v>
      </c>
      <c r="E792" s="33"/>
      <c r="F792" s="32">
        <f t="shared" si="26"/>
        <v>0</v>
      </c>
      <c r="G792" s="31"/>
      <c r="H792" s="31">
        <f t="shared" si="25"/>
        <v>107.36</v>
      </c>
      <c r="I792" s="34">
        <v>93.36</v>
      </c>
    </row>
    <row r="793" s="8" customFormat="1" ht="20.1" customHeight="1" spans="1:9">
      <c r="A793" s="30" t="s">
        <v>1810</v>
      </c>
      <c r="B793" s="30" t="s">
        <v>1811</v>
      </c>
      <c r="C793" s="26" t="s">
        <v>1112</v>
      </c>
      <c r="D793" s="27">
        <v>27</v>
      </c>
      <c r="E793" s="33"/>
      <c r="F793" s="32">
        <f t="shared" si="26"/>
        <v>0</v>
      </c>
      <c r="G793" s="31"/>
      <c r="H793" s="31">
        <f t="shared" si="25"/>
        <v>104.66</v>
      </c>
      <c r="I793" s="34">
        <v>91.01</v>
      </c>
    </row>
    <row r="794" s="8" customFormat="1" ht="20.1" customHeight="1" spans="1:9">
      <c r="A794" s="30" t="s">
        <v>1812</v>
      </c>
      <c r="B794" s="30" t="s">
        <v>1813</v>
      </c>
      <c r="C794" s="26" t="s">
        <v>1112</v>
      </c>
      <c r="D794" s="27">
        <v>92</v>
      </c>
      <c r="E794" s="33"/>
      <c r="F794" s="32">
        <f t="shared" si="26"/>
        <v>0</v>
      </c>
      <c r="G794" s="31"/>
      <c r="H794" s="31">
        <f t="shared" si="25"/>
        <v>168.12</v>
      </c>
      <c r="I794" s="34">
        <v>146.19</v>
      </c>
    </row>
    <row r="795" s="8" customFormat="1" ht="20.1" customHeight="1" spans="1:9">
      <c r="A795" s="30" t="s">
        <v>1814</v>
      </c>
      <c r="B795" s="30" t="s">
        <v>1815</v>
      </c>
      <c r="C795" s="26" t="s">
        <v>1112</v>
      </c>
      <c r="D795" s="27">
        <v>9</v>
      </c>
      <c r="E795" s="33"/>
      <c r="F795" s="32">
        <f t="shared" si="26"/>
        <v>0</v>
      </c>
      <c r="G795" s="31"/>
      <c r="H795" s="31">
        <f t="shared" si="25"/>
        <v>109</v>
      </c>
      <c r="I795" s="34">
        <v>94.78</v>
      </c>
    </row>
    <row r="796" s="8" customFormat="1" ht="20.1" customHeight="1" spans="1:9">
      <c r="A796" s="30" t="s">
        <v>1816</v>
      </c>
      <c r="B796" s="30" t="s">
        <v>1817</v>
      </c>
      <c r="C796" s="26" t="s">
        <v>1112</v>
      </c>
      <c r="D796" s="27">
        <v>12</v>
      </c>
      <c r="E796" s="33"/>
      <c r="F796" s="32">
        <f t="shared" si="26"/>
        <v>0</v>
      </c>
      <c r="G796" s="31"/>
      <c r="H796" s="31">
        <f t="shared" si="25"/>
        <v>149.82</v>
      </c>
      <c r="I796" s="34">
        <v>130.28</v>
      </c>
    </row>
    <row r="797" s="8" customFormat="1" ht="20.1" customHeight="1" spans="1:9">
      <c r="A797" s="30" t="s">
        <v>1818</v>
      </c>
      <c r="B797" s="30" t="s">
        <v>1819</v>
      </c>
      <c r="C797" s="26" t="s">
        <v>1112</v>
      </c>
      <c r="D797" s="27">
        <v>14</v>
      </c>
      <c r="E797" s="33"/>
      <c r="F797" s="32">
        <f t="shared" si="26"/>
        <v>0</v>
      </c>
      <c r="G797" s="31"/>
      <c r="H797" s="31">
        <f t="shared" si="25"/>
        <v>114.33</v>
      </c>
      <c r="I797" s="34">
        <v>99.42</v>
      </c>
    </row>
    <row r="798" s="8" customFormat="1" ht="20.1" customHeight="1" spans="1:9">
      <c r="A798" s="30" t="s">
        <v>1820</v>
      </c>
      <c r="B798" s="30" t="s">
        <v>1821</v>
      </c>
      <c r="C798" s="26"/>
      <c r="D798" s="27"/>
      <c r="E798" s="31"/>
      <c r="F798" s="32"/>
      <c r="G798" s="31"/>
      <c r="H798" s="31"/>
      <c r="I798" s="34"/>
    </row>
    <row r="799" s="8" customFormat="1" ht="20.1" customHeight="1" spans="1:9">
      <c r="A799" s="30" t="s">
        <v>1822</v>
      </c>
      <c r="B799" s="30" t="s">
        <v>1823</v>
      </c>
      <c r="C799" s="26" t="s">
        <v>1112</v>
      </c>
      <c r="D799" s="27">
        <v>68</v>
      </c>
      <c r="E799" s="33"/>
      <c r="F799" s="32">
        <f t="shared" si="26"/>
        <v>0</v>
      </c>
      <c r="G799" s="31"/>
      <c r="H799" s="31">
        <f t="shared" si="25"/>
        <v>86.78</v>
      </c>
      <c r="I799" s="34">
        <v>75.46</v>
      </c>
    </row>
    <row r="800" s="8" customFormat="1" ht="20.1" customHeight="1" spans="1:9">
      <c r="A800" s="30" t="s">
        <v>1824</v>
      </c>
      <c r="B800" s="30" t="s">
        <v>1825</v>
      </c>
      <c r="C800" s="26" t="s">
        <v>1112</v>
      </c>
      <c r="D800" s="27">
        <v>256</v>
      </c>
      <c r="E800" s="33"/>
      <c r="F800" s="32">
        <f t="shared" si="26"/>
        <v>0</v>
      </c>
      <c r="G800" s="31"/>
      <c r="H800" s="31">
        <f t="shared" si="25"/>
        <v>136.1</v>
      </c>
      <c r="I800" s="34">
        <v>118.35</v>
      </c>
    </row>
    <row r="801" s="8" customFormat="1" ht="20.1" customHeight="1" spans="1:9">
      <c r="A801" s="30" t="s">
        <v>1826</v>
      </c>
      <c r="B801" s="30" t="s">
        <v>1827</v>
      </c>
      <c r="C801" s="26"/>
      <c r="D801" s="27"/>
      <c r="E801" s="31"/>
      <c r="F801" s="32"/>
      <c r="G801" s="31"/>
      <c r="H801" s="31"/>
      <c r="I801" s="34"/>
    </row>
    <row r="802" s="8" customFormat="1" ht="20.1" customHeight="1" spans="1:9">
      <c r="A802" s="30" t="s">
        <v>1828</v>
      </c>
      <c r="B802" s="30" t="s">
        <v>1829</v>
      </c>
      <c r="C802" s="26" t="s">
        <v>1112</v>
      </c>
      <c r="D802" s="27">
        <v>52</v>
      </c>
      <c r="E802" s="33"/>
      <c r="F802" s="32">
        <f t="shared" si="26"/>
        <v>0</v>
      </c>
      <c r="G802" s="31"/>
      <c r="H802" s="31">
        <f t="shared" si="25"/>
        <v>139.85</v>
      </c>
      <c r="I802" s="34">
        <v>121.61</v>
      </c>
    </row>
    <row r="803" s="8" customFormat="1" ht="20.1" customHeight="1" spans="1:9">
      <c r="A803" s="30" t="s">
        <v>1830</v>
      </c>
      <c r="B803" s="30" t="s">
        <v>1831</v>
      </c>
      <c r="C803" s="26" t="s">
        <v>1112</v>
      </c>
      <c r="D803" s="27">
        <v>78</v>
      </c>
      <c r="E803" s="33"/>
      <c r="F803" s="32">
        <f t="shared" si="26"/>
        <v>0</v>
      </c>
      <c r="G803" s="31"/>
      <c r="H803" s="31">
        <f t="shared" si="25"/>
        <v>257.14</v>
      </c>
      <c r="I803" s="34">
        <v>223.6</v>
      </c>
    </row>
    <row r="804" s="8" customFormat="1" ht="20.1" customHeight="1" spans="1:9">
      <c r="A804" s="30" t="s">
        <v>1832</v>
      </c>
      <c r="B804" s="30" t="s">
        <v>1833</v>
      </c>
      <c r="C804" s="26" t="s">
        <v>1112</v>
      </c>
      <c r="D804" s="27">
        <v>1225</v>
      </c>
      <c r="E804" s="33"/>
      <c r="F804" s="32">
        <f t="shared" si="26"/>
        <v>0</v>
      </c>
      <c r="G804" s="31"/>
      <c r="H804" s="31">
        <f t="shared" si="25"/>
        <v>241.24</v>
      </c>
      <c r="I804" s="34">
        <v>209.77</v>
      </c>
    </row>
    <row r="805" s="8" customFormat="1" ht="20.1" customHeight="1" spans="1:9">
      <c r="A805" s="30" t="s">
        <v>1834</v>
      </c>
      <c r="B805" s="30" t="s">
        <v>1835</v>
      </c>
      <c r="C805" s="26"/>
      <c r="D805" s="27"/>
      <c r="E805" s="31"/>
      <c r="F805" s="32"/>
      <c r="G805" s="31"/>
      <c r="H805" s="31"/>
      <c r="I805" s="34"/>
    </row>
    <row r="806" s="8" customFormat="1" ht="20.1" customHeight="1" spans="1:9">
      <c r="A806" s="30" t="s">
        <v>1836</v>
      </c>
      <c r="B806" s="30" t="s">
        <v>1837</v>
      </c>
      <c r="C806" s="26" t="s">
        <v>1112</v>
      </c>
      <c r="D806" s="27">
        <v>4</v>
      </c>
      <c r="E806" s="33"/>
      <c r="F806" s="32">
        <f t="shared" si="26"/>
        <v>0</v>
      </c>
      <c r="G806" s="31"/>
      <c r="H806" s="31">
        <f t="shared" ref="H805:H868" si="27">ROUND(ROUND(I806,2)*1.15,2)</f>
        <v>172.82</v>
      </c>
      <c r="I806" s="34">
        <v>150.28</v>
      </c>
    </row>
    <row r="807" s="8" customFormat="1" ht="20.1" customHeight="1" spans="1:9">
      <c r="A807" s="30" t="s">
        <v>1838</v>
      </c>
      <c r="B807" s="30" t="s">
        <v>1839</v>
      </c>
      <c r="C807" s="26"/>
      <c r="D807" s="27"/>
      <c r="E807" s="31"/>
      <c r="F807" s="32"/>
      <c r="G807" s="31"/>
      <c r="H807" s="31"/>
      <c r="I807" s="34"/>
    </row>
    <row r="808" s="8" customFormat="1" ht="20.1" customHeight="1" spans="1:9">
      <c r="A808" s="30" t="s">
        <v>1840</v>
      </c>
      <c r="B808" s="30" t="s">
        <v>1841</v>
      </c>
      <c r="C808" s="26" t="s">
        <v>1112</v>
      </c>
      <c r="D808" s="27">
        <v>57</v>
      </c>
      <c r="E808" s="33"/>
      <c r="F808" s="32">
        <f t="shared" si="26"/>
        <v>0</v>
      </c>
      <c r="G808" s="31"/>
      <c r="H808" s="31">
        <f t="shared" si="27"/>
        <v>151.16</v>
      </c>
      <c r="I808" s="34">
        <v>131.44</v>
      </c>
    </row>
    <row r="809" s="8" customFormat="1" ht="20.1" customHeight="1" spans="1:9">
      <c r="A809" s="30" t="s">
        <v>1842</v>
      </c>
      <c r="B809" s="30" t="s">
        <v>1843</v>
      </c>
      <c r="C809" s="26" t="s">
        <v>1112</v>
      </c>
      <c r="D809" s="27">
        <v>510</v>
      </c>
      <c r="E809" s="33"/>
      <c r="F809" s="32">
        <f t="shared" si="26"/>
        <v>0</v>
      </c>
      <c r="G809" s="31"/>
      <c r="H809" s="31">
        <f t="shared" si="27"/>
        <v>210.19</v>
      </c>
      <c r="I809" s="34">
        <v>182.77</v>
      </c>
    </row>
    <row r="810" s="8" customFormat="1" ht="20.1" customHeight="1" spans="1:9">
      <c r="A810" s="30" t="s">
        <v>1844</v>
      </c>
      <c r="B810" s="30" t="s">
        <v>1845</v>
      </c>
      <c r="C810" s="26" t="s">
        <v>1112</v>
      </c>
      <c r="D810" s="27">
        <v>29</v>
      </c>
      <c r="E810" s="33"/>
      <c r="F810" s="32">
        <f t="shared" si="26"/>
        <v>0</v>
      </c>
      <c r="G810" s="31"/>
      <c r="H810" s="31">
        <f t="shared" si="27"/>
        <v>151.21</v>
      </c>
      <c r="I810" s="34">
        <v>131.49</v>
      </c>
    </row>
    <row r="811" s="8" customFormat="1" ht="20.1" customHeight="1" spans="1:9">
      <c r="A811" s="30" t="s">
        <v>1846</v>
      </c>
      <c r="B811" s="30" t="s">
        <v>1847</v>
      </c>
      <c r="C811" s="26" t="s">
        <v>1112</v>
      </c>
      <c r="D811" s="27">
        <v>52</v>
      </c>
      <c r="E811" s="33"/>
      <c r="F811" s="32">
        <f t="shared" si="26"/>
        <v>0</v>
      </c>
      <c r="G811" s="31"/>
      <c r="H811" s="31">
        <f t="shared" si="27"/>
        <v>151.16</v>
      </c>
      <c r="I811" s="34">
        <v>131.44</v>
      </c>
    </row>
    <row r="812" s="8" customFormat="1" ht="20.1" customHeight="1" spans="1:9">
      <c r="A812" s="30" t="s">
        <v>1848</v>
      </c>
      <c r="B812" s="30" t="s">
        <v>1849</v>
      </c>
      <c r="C812" s="26" t="s">
        <v>1112</v>
      </c>
      <c r="D812" s="27">
        <v>64</v>
      </c>
      <c r="E812" s="33"/>
      <c r="F812" s="32">
        <f t="shared" si="26"/>
        <v>0</v>
      </c>
      <c r="G812" s="31"/>
      <c r="H812" s="31">
        <f t="shared" si="27"/>
        <v>149.53</v>
      </c>
      <c r="I812" s="34">
        <v>130.03</v>
      </c>
    </row>
    <row r="813" s="8" customFormat="1" ht="20.1" customHeight="1" spans="1:9">
      <c r="A813" s="30" t="s">
        <v>1850</v>
      </c>
      <c r="B813" s="30" t="s">
        <v>1851</v>
      </c>
      <c r="C813" s="26" t="s">
        <v>1112</v>
      </c>
      <c r="D813" s="27">
        <v>23</v>
      </c>
      <c r="E813" s="33"/>
      <c r="F813" s="32">
        <f t="shared" si="26"/>
        <v>0</v>
      </c>
      <c r="G813" s="31"/>
      <c r="H813" s="31">
        <f t="shared" si="27"/>
        <v>133.29</v>
      </c>
      <c r="I813" s="34">
        <v>115.9</v>
      </c>
    </row>
    <row r="814" s="8" customFormat="1" ht="20.1" customHeight="1" spans="1:9">
      <c r="A814" s="30" t="s">
        <v>1852</v>
      </c>
      <c r="B814" s="30" t="s">
        <v>1853</v>
      </c>
      <c r="C814" s="26" t="s">
        <v>1112</v>
      </c>
      <c r="D814" s="27">
        <v>8</v>
      </c>
      <c r="E814" s="33"/>
      <c r="F814" s="32">
        <f t="shared" si="26"/>
        <v>0</v>
      </c>
      <c r="G814" s="31"/>
      <c r="H814" s="31">
        <f t="shared" si="27"/>
        <v>152.94</v>
      </c>
      <c r="I814" s="34">
        <v>132.99</v>
      </c>
    </row>
    <row r="815" s="8" customFormat="1" ht="20.1" customHeight="1" spans="1:9">
      <c r="A815" s="30" t="s">
        <v>1854</v>
      </c>
      <c r="B815" s="30" t="s">
        <v>1855</v>
      </c>
      <c r="C815" s="26" t="s">
        <v>1112</v>
      </c>
      <c r="D815" s="27">
        <v>55</v>
      </c>
      <c r="E815" s="33"/>
      <c r="F815" s="32">
        <f t="shared" si="26"/>
        <v>0</v>
      </c>
      <c r="G815" s="31"/>
      <c r="H815" s="31">
        <f t="shared" si="27"/>
        <v>152.84</v>
      </c>
      <c r="I815" s="34">
        <v>132.9</v>
      </c>
    </row>
    <row r="816" s="8" customFormat="1" ht="20.1" customHeight="1" spans="1:9">
      <c r="A816" s="30" t="s">
        <v>1856</v>
      </c>
      <c r="B816" s="30" t="s">
        <v>1857</v>
      </c>
      <c r="C816" s="26" t="s">
        <v>1112</v>
      </c>
      <c r="D816" s="27">
        <v>20</v>
      </c>
      <c r="E816" s="33"/>
      <c r="F816" s="32">
        <f t="shared" si="26"/>
        <v>0</v>
      </c>
      <c r="G816" s="31"/>
      <c r="H816" s="31">
        <f t="shared" si="27"/>
        <v>210.38</v>
      </c>
      <c r="I816" s="34">
        <v>182.94</v>
      </c>
    </row>
    <row r="817" s="8" customFormat="1" ht="20.1" customHeight="1" spans="1:9">
      <c r="A817" s="30" t="s">
        <v>1858</v>
      </c>
      <c r="B817" s="30" t="s">
        <v>1859</v>
      </c>
      <c r="C817" s="26" t="s">
        <v>1112</v>
      </c>
      <c r="D817" s="27">
        <v>215</v>
      </c>
      <c r="E817" s="33"/>
      <c r="F817" s="32">
        <f t="shared" si="26"/>
        <v>0</v>
      </c>
      <c r="G817" s="31"/>
      <c r="H817" s="31">
        <f t="shared" si="27"/>
        <v>210.19</v>
      </c>
      <c r="I817" s="34">
        <v>182.77</v>
      </c>
    </row>
    <row r="818" s="8" customFormat="1" ht="20.1" customHeight="1" spans="1:9">
      <c r="A818" s="30" t="s">
        <v>1860</v>
      </c>
      <c r="B818" s="30" t="s">
        <v>1861</v>
      </c>
      <c r="C818" s="26" t="s">
        <v>1112</v>
      </c>
      <c r="D818" s="27">
        <v>293</v>
      </c>
      <c r="E818" s="33"/>
      <c r="F818" s="32">
        <f t="shared" si="26"/>
        <v>0</v>
      </c>
      <c r="G818" s="31"/>
      <c r="H818" s="31">
        <f t="shared" si="27"/>
        <v>149.52</v>
      </c>
      <c r="I818" s="34">
        <v>130.02</v>
      </c>
    </row>
    <row r="819" s="8" customFormat="1" ht="20.1" customHeight="1" spans="1:9">
      <c r="A819" s="30" t="s">
        <v>1862</v>
      </c>
      <c r="B819" s="30" t="s">
        <v>1863</v>
      </c>
      <c r="C819" s="26"/>
      <c r="D819" s="27"/>
      <c r="E819" s="31"/>
      <c r="F819" s="32"/>
      <c r="G819" s="31"/>
      <c r="H819" s="31"/>
      <c r="I819" s="34"/>
    </row>
    <row r="820" s="8" customFormat="1" ht="20.1" customHeight="1" spans="1:9">
      <c r="A820" s="30" t="s">
        <v>1864</v>
      </c>
      <c r="B820" s="30" t="s">
        <v>1865</v>
      </c>
      <c r="C820" s="26" t="s">
        <v>1112</v>
      </c>
      <c r="D820" s="27">
        <v>30</v>
      </c>
      <c r="E820" s="33"/>
      <c r="F820" s="32">
        <f t="shared" si="26"/>
        <v>0</v>
      </c>
      <c r="G820" s="31"/>
      <c r="H820" s="31">
        <f t="shared" si="27"/>
        <v>2789.69</v>
      </c>
      <c r="I820" s="34">
        <v>2425.82</v>
      </c>
    </row>
    <row r="821" s="8" customFormat="1" ht="20.1" customHeight="1" spans="1:9">
      <c r="A821" s="30" t="s">
        <v>1866</v>
      </c>
      <c r="B821" s="30" t="s">
        <v>1867</v>
      </c>
      <c r="C821" s="26" t="s">
        <v>1112</v>
      </c>
      <c r="D821" s="27">
        <v>21</v>
      </c>
      <c r="E821" s="33"/>
      <c r="F821" s="32">
        <f t="shared" si="26"/>
        <v>0</v>
      </c>
      <c r="G821" s="31"/>
      <c r="H821" s="31">
        <f t="shared" si="27"/>
        <v>1254.82</v>
      </c>
      <c r="I821" s="34">
        <v>1091.15</v>
      </c>
    </row>
    <row r="822" s="8" customFormat="1" ht="20.1" customHeight="1" spans="1:9">
      <c r="A822" s="30" t="s">
        <v>1868</v>
      </c>
      <c r="B822" s="30" t="s">
        <v>1869</v>
      </c>
      <c r="C822" s="26" t="s">
        <v>1112</v>
      </c>
      <c r="D822" s="27">
        <v>8</v>
      </c>
      <c r="E822" s="33"/>
      <c r="F822" s="32">
        <f t="shared" si="26"/>
        <v>0</v>
      </c>
      <c r="G822" s="31"/>
      <c r="H822" s="31">
        <f t="shared" si="27"/>
        <v>3072.87</v>
      </c>
      <c r="I822" s="34">
        <v>2672.06</v>
      </c>
    </row>
    <row r="823" s="8" customFormat="1" ht="20.1" customHeight="1" spans="1:9">
      <c r="A823" s="30" t="s">
        <v>1870</v>
      </c>
      <c r="B823" s="30" t="s">
        <v>1871</v>
      </c>
      <c r="C823" s="26"/>
      <c r="D823" s="27"/>
      <c r="E823" s="31"/>
      <c r="F823" s="32"/>
      <c r="G823" s="31"/>
      <c r="H823" s="31"/>
      <c r="I823" s="34"/>
    </row>
    <row r="824" s="8" customFormat="1" ht="20.1" customHeight="1" spans="1:9">
      <c r="A824" s="30" t="s">
        <v>1872</v>
      </c>
      <c r="B824" s="30" t="s">
        <v>1873</v>
      </c>
      <c r="C824" s="26" t="s">
        <v>1112</v>
      </c>
      <c r="D824" s="27">
        <v>10</v>
      </c>
      <c r="E824" s="33"/>
      <c r="F824" s="32">
        <f t="shared" si="26"/>
        <v>0</v>
      </c>
      <c r="G824" s="31"/>
      <c r="H824" s="31">
        <f t="shared" si="27"/>
        <v>8825.79</v>
      </c>
      <c r="I824" s="34">
        <v>7674.6</v>
      </c>
    </row>
    <row r="825" s="8" customFormat="1" ht="20.1" customHeight="1" spans="1:9">
      <c r="A825" s="30" t="s">
        <v>1874</v>
      </c>
      <c r="B825" s="30" t="s">
        <v>1875</v>
      </c>
      <c r="C825" s="26" t="s">
        <v>1112</v>
      </c>
      <c r="D825" s="27">
        <v>2</v>
      </c>
      <c r="E825" s="33"/>
      <c r="F825" s="32">
        <f t="shared" si="26"/>
        <v>0</v>
      </c>
      <c r="G825" s="31"/>
      <c r="H825" s="31">
        <f t="shared" si="27"/>
        <v>12935.6</v>
      </c>
      <c r="I825" s="34">
        <v>11248.35</v>
      </c>
    </row>
    <row r="826" s="8" customFormat="1" ht="20.1" customHeight="1" spans="1:9">
      <c r="A826" s="30" t="s">
        <v>1876</v>
      </c>
      <c r="B826" s="30" t="s">
        <v>1877</v>
      </c>
      <c r="C826" s="26"/>
      <c r="D826" s="27"/>
      <c r="E826" s="31"/>
      <c r="F826" s="32"/>
      <c r="G826" s="31"/>
      <c r="H826" s="31"/>
      <c r="I826" s="34"/>
    </row>
    <row r="827" s="8" customFormat="1" ht="20.1" customHeight="1" spans="1:9">
      <c r="A827" s="30" t="s">
        <v>1878</v>
      </c>
      <c r="B827" s="30" t="s">
        <v>1879</v>
      </c>
      <c r="C827" s="26" t="s">
        <v>1112</v>
      </c>
      <c r="D827" s="27">
        <v>5</v>
      </c>
      <c r="E827" s="33"/>
      <c r="F827" s="32">
        <f t="shared" si="26"/>
        <v>0</v>
      </c>
      <c r="G827" s="31"/>
      <c r="H827" s="31">
        <f t="shared" si="27"/>
        <v>16925.53</v>
      </c>
      <c r="I827" s="34">
        <v>14717.85</v>
      </c>
    </row>
    <row r="828" s="8" customFormat="1" ht="20.1" customHeight="1" spans="1:9">
      <c r="A828" s="30" t="s">
        <v>1880</v>
      </c>
      <c r="B828" s="30" t="s">
        <v>1881</v>
      </c>
      <c r="C828" s="26" t="s">
        <v>1112</v>
      </c>
      <c r="D828" s="27">
        <v>22</v>
      </c>
      <c r="E828" s="33"/>
      <c r="F828" s="32">
        <f t="shared" si="26"/>
        <v>0</v>
      </c>
      <c r="G828" s="31"/>
      <c r="H828" s="31">
        <f t="shared" si="27"/>
        <v>25809.17</v>
      </c>
      <c r="I828" s="34">
        <v>22442.76</v>
      </c>
    </row>
    <row r="829" s="8" customFormat="1" ht="20.1" customHeight="1" spans="1:9">
      <c r="A829" s="30" t="s">
        <v>1882</v>
      </c>
      <c r="B829" s="30" t="s">
        <v>1883</v>
      </c>
      <c r="C829" s="26"/>
      <c r="D829" s="27"/>
      <c r="E829" s="31"/>
      <c r="F829" s="32"/>
      <c r="G829" s="31"/>
      <c r="H829" s="31"/>
      <c r="I829" s="34"/>
    </row>
    <row r="830" s="8" customFormat="1" ht="20.1" customHeight="1" spans="1:9">
      <c r="A830" s="30" t="s">
        <v>1884</v>
      </c>
      <c r="B830" s="30" t="s">
        <v>1885</v>
      </c>
      <c r="C830" s="26" t="s">
        <v>1112</v>
      </c>
      <c r="D830" s="27">
        <v>172</v>
      </c>
      <c r="E830" s="33"/>
      <c r="F830" s="32">
        <f t="shared" si="26"/>
        <v>0</v>
      </c>
      <c r="G830" s="31"/>
      <c r="H830" s="31">
        <f t="shared" si="27"/>
        <v>130.96</v>
      </c>
      <c r="I830" s="34">
        <v>113.88</v>
      </c>
    </row>
    <row r="831" s="8" customFormat="1" ht="20.1" customHeight="1" spans="1:9">
      <c r="A831" s="30" t="s">
        <v>1886</v>
      </c>
      <c r="B831" s="30" t="s">
        <v>1887</v>
      </c>
      <c r="C831" s="26" t="s">
        <v>1112</v>
      </c>
      <c r="D831" s="27">
        <v>34</v>
      </c>
      <c r="E831" s="33"/>
      <c r="F831" s="32">
        <f t="shared" si="26"/>
        <v>0</v>
      </c>
      <c r="G831" s="31"/>
      <c r="H831" s="31">
        <f t="shared" si="27"/>
        <v>109.34</v>
      </c>
      <c r="I831" s="34">
        <v>95.08</v>
      </c>
    </row>
    <row r="832" s="8" customFormat="1" ht="20.1" customHeight="1" spans="1:9">
      <c r="A832" s="30" t="s">
        <v>1888</v>
      </c>
      <c r="B832" s="30" t="s">
        <v>1889</v>
      </c>
      <c r="C832" s="26" t="s">
        <v>1112</v>
      </c>
      <c r="D832" s="27">
        <v>140</v>
      </c>
      <c r="E832" s="33"/>
      <c r="F832" s="32">
        <f t="shared" si="26"/>
        <v>0</v>
      </c>
      <c r="G832" s="31"/>
      <c r="H832" s="31">
        <f t="shared" si="27"/>
        <v>644.87</v>
      </c>
      <c r="I832" s="34">
        <v>560.76</v>
      </c>
    </row>
    <row r="833" s="8" customFormat="1" ht="20.1" customHeight="1" spans="1:9">
      <c r="A833" s="30" t="s">
        <v>1890</v>
      </c>
      <c r="B833" s="30" t="s">
        <v>1891</v>
      </c>
      <c r="C833" s="26" t="s">
        <v>1112</v>
      </c>
      <c r="D833" s="27">
        <v>152</v>
      </c>
      <c r="E833" s="33"/>
      <c r="F833" s="32">
        <f t="shared" si="26"/>
        <v>0</v>
      </c>
      <c r="G833" s="31"/>
      <c r="H833" s="31">
        <f t="shared" si="27"/>
        <v>97.46</v>
      </c>
      <c r="I833" s="34">
        <v>84.75</v>
      </c>
    </row>
    <row r="834" s="8" customFormat="1" ht="20.1" customHeight="1" spans="1:9">
      <c r="A834" s="30" t="s">
        <v>1892</v>
      </c>
      <c r="B834" s="30" t="s">
        <v>1893</v>
      </c>
      <c r="C834" s="26" t="s">
        <v>281</v>
      </c>
      <c r="D834" s="27">
        <v>440</v>
      </c>
      <c r="E834" s="33"/>
      <c r="F834" s="32">
        <f t="shared" si="26"/>
        <v>0</v>
      </c>
      <c r="G834" s="31"/>
      <c r="H834" s="31">
        <f t="shared" si="27"/>
        <v>91.82</v>
      </c>
      <c r="I834" s="34">
        <v>79.84</v>
      </c>
    </row>
    <row r="835" s="8" customFormat="1" ht="20.1" customHeight="1" spans="1:9">
      <c r="A835" s="30" t="s">
        <v>1894</v>
      </c>
      <c r="B835" s="30" t="s">
        <v>1895</v>
      </c>
      <c r="C835" s="26" t="s">
        <v>1112</v>
      </c>
      <c r="D835" s="27">
        <v>2</v>
      </c>
      <c r="E835" s="33"/>
      <c r="F835" s="32">
        <f t="shared" si="26"/>
        <v>0</v>
      </c>
      <c r="G835" s="31"/>
      <c r="H835" s="31">
        <f t="shared" si="27"/>
        <v>74.62</v>
      </c>
      <c r="I835" s="34">
        <v>64.89</v>
      </c>
    </row>
    <row r="836" s="8" customFormat="1" ht="20.1" customHeight="1" spans="1:9">
      <c r="A836" s="30" t="s">
        <v>1896</v>
      </c>
      <c r="B836" s="30" t="s">
        <v>1897</v>
      </c>
      <c r="C836" s="26" t="s">
        <v>1112</v>
      </c>
      <c r="D836" s="27">
        <v>15</v>
      </c>
      <c r="E836" s="33"/>
      <c r="F836" s="32">
        <f t="shared" si="26"/>
        <v>0</v>
      </c>
      <c r="G836" s="31"/>
      <c r="H836" s="31">
        <f t="shared" si="27"/>
        <v>164.77</v>
      </c>
      <c r="I836" s="34">
        <v>143.28</v>
      </c>
    </row>
    <row r="837" s="8" customFormat="1" ht="20.1" customHeight="1" spans="1:9">
      <c r="A837" s="30" t="s">
        <v>1898</v>
      </c>
      <c r="B837" s="30" t="s">
        <v>1899</v>
      </c>
      <c r="C837" s="26" t="s">
        <v>1112</v>
      </c>
      <c r="D837" s="27">
        <v>8</v>
      </c>
      <c r="E837" s="33"/>
      <c r="F837" s="32">
        <f t="shared" si="26"/>
        <v>0</v>
      </c>
      <c r="G837" s="31"/>
      <c r="H837" s="31">
        <f t="shared" si="27"/>
        <v>178.71</v>
      </c>
      <c r="I837" s="34">
        <v>155.4</v>
      </c>
    </row>
    <row r="838" s="8" customFormat="1" ht="20.1" customHeight="1" spans="1:9">
      <c r="A838" s="30" t="s">
        <v>1900</v>
      </c>
      <c r="B838" s="30" t="s">
        <v>1901</v>
      </c>
      <c r="C838" s="26"/>
      <c r="D838" s="27"/>
      <c r="E838" s="31"/>
      <c r="F838" s="32"/>
      <c r="G838" s="31"/>
      <c r="H838" s="31"/>
      <c r="I838" s="34"/>
    </row>
    <row r="839" s="8" customFormat="1" ht="20.1" customHeight="1" spans="1:9">
      <c r="A839" s="30" t="s">
        <v>1902</v>
      </c>
      <c r="B839" s="30" t="s">
        <v>1903</v>
      </c>
      <c r="C839" s="26"/>
      <c r="D839" s="27"/>
      <c r="E839" s="31"/>
      <c r="F839" s="32"/>
      <c r="G839" s="31"/>
      <c r="H839" s="31"/>
      <c r="I839" s="34"/>
    </row>
    <row r="840" s="8" customFormat="1" ht="20.1" customHeight="1" spans="1:9">
      <c r="A840" s="30" t="s">
        <v>1904</v>
      </c>
      <c r="B840" s="30" t="s">
        <v>1905</v>
      </c>
      <c r="C840" s="26" t="s">
        <v>1155</v>
      </c>
      <c r="D840" s="27">
        <v>117</v>
      </c>
      <c r="E840" s="33"/>
      <c r="F840" s="32">
        <f t="shared" ref="F839:F902" si="28">IF(OR(E840&lt;G840,E840&gt;H840),"不符合单价范围",(ROUND(ROUND(E840,2)*D840,0)))</f>
        <v>0</v>
      </c>
      <c r="G840" s="31"/>
      <c r="H840" s="31">
        <f t="shared" si="27"/>
        <v>317.99</v>
      </c>
      <c r="I840" s="34">
        <v>276.51</v>
      </c>
    </row>
    <row r="841" s="8" customFormat="1" ht="20.1" customHeight="1" spans="1:9">
      <c r="A841" s="30" t="s">
        <v>1906</v>
      </c>
      <c r="B841" s="30" t="s">
        <v>1907</v>
      </c>
      <c r="C841" s="26" t="s">
        <v>1155</v>
      </c>
      <c r="D841" s="27">
        <v>106</v>
      </c>
      <c r="E841" s="33"/>
      <c r="F841" s="32">
        <f t="shared" si="28"/>
        <v>0</v>
      </c>
      <c r="G841" s="31"/>
      <c r="H841" s="31">
        <f t="shared" si="27"/>
        <v>462.46</v>
      </c>
      <c r="I841" s="34">
        <v>402.14</v>
      </c>
    </row>
    <row r="842" s="8" customFormat="1" ht="20.1" customHeight="1" spans="1:9">
      <c r="A842" s="30" t="s">
        <v>1908</v>
      </c>
      <c r="B842" s="30" t="s">
        <v>1909</v>
      </c>
      <c r="C842" s="26" t="s">
        <v>1155</v>
      </c>
      <c r="D842" s="27">
        <v>6</v>
      </c>
      <c r="E842" s="33"/>
      <c r="F842" s="32">
        <f t="shared" si="28"/>
        <v>0</v>
      </c>
      <c r="G842" s="31"/>
      <c r="H842" s="31">
        <f t="shared" si="27"/>
        <v>623.05</v>
      </c>
      <c r="I842" s="34">
        <v>541.78</v>
      </c>
    </row>
    <row r="843" s="8" customFormat="1" ht="20.1" customHeight="1" spans="1:9">
      <c r="A843" s="30" t="s">
        <v>1910</v>
      </c>
      <c r="B843" s="30" t="s">
        <v>1911</v>
      </c>
      <c r="C843" s="26" t="s">
        <v>1155</v>
      </c>
      <c r="D843" s="27">
        <v>3</v>
      </c>
      <c r="E843" s="33"/>
      <c r="F843" s="32">
        <f t="shared" si="28"/>
        <v>0</v>
      </c>
      <c r="G843" s="31"/>
      <c r="H843" s="31">
        <f t="shared" si="27"/>
        <v>201.95</v>
      </c>
      <c r="I843" s="34">
        <v>175.61</v>
      </c>
    </row>
    <row r="844" s="8" customFormat="1" ht="20.1" customHeight="1" spans="1:9">
      <c r="A844" s="30" t="s">
        <v>1912</v>
      </c>
      <c r="B844" s="30" t="s">
        <v>1913</v>
      </c>
      <c r="C844" s="26" t="s">
        <v>1155</v>
      </c>
      <c r="D844" s="27">
        <v>7</v>
      </c>
      <c r="E844" s="33"/>
      <c r="F844" s="32">
        <f t="shared" si="28"/>
        <v>0</v>
      </c>
      <c r="G844" s="31"/>
      <c r="H844" s="31">
        <f t="shared" si="27"/>
        <v>217.99</v>
      </c>
      <c r="I844" s="34">
        <v>189.56</v>
      </c>
    </row>
    <row r="845" s="8" customFormat="1" ht="20.1" customHeight="1" spans="1:9">
      <c r="A845" s="30" t="s">
        <v>1914</v>
      </c>
      <c r="B845" s="30" t="s">
        <v>1915</v>
      </c>
      <c r="C845" s="26" t="s">
        <v>1155</v>
      </c>
      <c r="D845" s="27">
        <v>4</v>
      </c>
      <c r="E845" s="33"/>
      <c r="F845" s="32">
        <f t="shared" si="28"/>
        <v>0</v>
      </c>
      <c r="G845" s="31"/>
      <c r="H845" s="31">
        <f t="shared" si="27"/>
        <v>342.21</v>
      </c>
      <c r="I845" s="34">
        <v>297.57</v>
      </c>
    </row>
    <row r="846" s="8" customFormat="1" ht="20.1" customHeight="1" spans="1:9">
      <c r="A846" s="30" t="s">
        <v>1916</v>
      </c>
      <c r="B846" s="30" t="s">
        <v>1917</v>
      </c>
      <c r="C846" s="26" t="s">
        <v>1155</v>
      </c>
      <c r="D846" s="27">
        <v>6</v>
      </c>
      <c r="E846" s="33"/>
      <c r="F846" s="32">
        <f t="shared" si="28"/>
        <v>0</v>
      </c>
      <c r="G846" s="31"/>
      <c r="H846" s="31">
        <f t="shared" si="27"/>
        <v>362.66</v>
      </c>
      <c r="I846" s="34">
        <v>315.36</v>
      </c>
    </row>
    <row r="847" s="8" customFormat="1" ht="20.1" customHeight="1" spans="1:9">
      <c r="A847" s="30" t="s">
        <v>1918</v>
      </c>
      <c r="B847" s="30" t="s">
        <v>1919</v>
      </c>
      <c r="C847" s="26" t="s">
        <v>1155</v>
      </c>
      <c r="D847" s="27">
        <v>14</v>
      </c>
      <c r="E847" s="33"/>
      <c r="F847" s="32">
        <f t="shared" si="28"/>
        <v>0</v>
      </c>
      <c r="G847" s="31"/>
      <c r="H847" s="31">
        <f t="shared" si="27"/>
        <v>391.51</v>
      </c>
      <c r="I847" s="34">
        <v>340.44</v>
      </c>
    </row>
    <row r="848" s="8" customFormat="1" ht="20.1" customHeight="1" spans="1:9">
      <c r="A848" s="30" t="s">
        <v>1920</v>
      </c>
      <c r="B848" s="30" t="s">
        <v>1921</v>
      </c>
      <c r="C848" s="26" t="s">
        <v>1155</v>
      </c>
      <c r="D848" s="27">
        <v>5</v>
      </c>
      <c r="E848" s="33"/>
      <c r="F848" s="32">
        <f t="shared" si="28"/>
        <v>0</v>
      </c>
      <c r="G848" s="31"/>
      <c r="H848" s="31">
        <f t="shared" si="27"/>
        <v>391.79</v>
      </c>
      <c r="I848" s="34">
        <v>340.69</v>
      </c>
    </row>
    <row r="849" s="8" customFormat="1" ht="20.1" customHeight="1" spans="1:9">
      <c r="A849" s="30" t="s">
        <v>1922</v>
      </c>
      <c r="B849" s="30" t="s">
        <v>1923</v>
      </c>
      <c r="C849" s="26" t="s">
        <v>1155</v>
      </c>
      <c r="D849" s="27">
        <v>3</v>
      </c>
      <c r="E849" s="33"/>
      <c r="F849" s="32">
        <f t="shared" si="28"/>
        <v>0</v>
      </c>
      <c r="G849" s="31"/>
      <c r="H849" s="31">
        <f t="shared" si="27"/>
        <v>126.35</v>
      </c>
      <c r="I849" s="34">
        <v>109.87</v>
      </c>
    </row>
    <row r="850" s="8" customFormat="1" ht="20.1" customHeight="1" spans="1:9">
      <c r="A850" s="30" t="s">
        <v>1924</v>
      </c>
      <c r="B850" s="30" t="s">
        <v>1925</v>
      </c>
      <c r="C850" s="26" t="s">
        <v>1155</v>
      </c>
      <c r="D850" s="27">
        <v>5</v>
      </c>
      <c r="E850" s="33"/>
      <c r="F850" s="32">
        <f t="shared" si="28"/>
        <v>0</v>
      </c>
      <c r="G850" s="31"/>
      <c r="H850" s="31">
        <f t="shared" si="27"/>
        <v>364.9</v>
      </c>
      <c r="I850" s="34">
        <v>317.3</v>
      </c>
    </row>
    <row r="851" s="8" customFormat="1" ht="20.1" customHeight="1" spans="1:9">
      <c r="A851" s="30" t="s">
        <v>1926</v>
      </c>
      <c r="B851" s="30" t="s">
        <v>1917</v>
      </c>
      <c r="C851" s="26" t="s">
        <v>1155</v>
      </c>
      <c r="D851" s="27">
        <v>49</v>
      </c>
      <c r="E851" s="33"/>
      <c r="F851" s="32">
        <f t="shared" si="28"/>
        <v>0</v>
      </c>
      <c r="G851" s="31"/>
      <c r="H851" s="31">
        <f t="shared" si="27"/>
        <v>361.01</v>
      </c>
      <c r="I851" s="34">
        <v>313.92</v>
      </c>
    </row>
    <row r="852" s="8" customFormat="1" ht="20.1" customHeight="1" spans="1:9">
      <c r="A852" s="30" t="s">
        <v>1927</v>
      </c>
      <c r="B852" s="30" t="s">
        <v>1928</v>
      </c>
      <c r="C852" s="26" t="s">
        <v>1155</v>
      </c>
      <c r="D852" s="27">
        <v>5</v>
      </c>
      <c r="E852" s="33"/>
      <c r="F852" s="32">
        <f t="shared" si="28"/>
        <v>0</v>
      </c>
      <c r="G852" s="31"/>
      <c r="H852" s="31">
        <f t="shared" si="27"/>
        <v>417.32</v>
      </c>
      <c r="I852" s="34">
        <v>362.89</v>
      </c>
    </row>
    <row r="853" s="8" customFormat="1" ht="20.1" customHeight="1" spans="1:9">
      <c r="A853" s="30" t="s">
        <v>1929</v>
      </c>
      <c r="B853" s="30" t="s">
        <v>1921</v>
      </c>
      <c r="C853" s="26" t="s">
        <v>1155</v>
      </c>
      <c r="D853" s="27">
        <v>2</v>
      </c>
      <c r="E853" s="33"/>
      <c r="F853" s="32">
        <f t="shared" si="28"/>
        <v>0</v>
      </c>
      <c r="G853" s="31"/>
      <c r="H853" s="31">
        <f t="shared" si="27"/>
        <v>393.76</v>
      </c>
      <c r="I853" s="34">
        <v>342.4</v>
      </c>
    </row>
    <row r="854" s="8" customFormat="1" ht="20.1" customHeight="1" spans="1:9">
      <c r="A854" s="30" t="s">
        <v>1930</v>
      </c>
      <c r="B854" s="30" t="s">
        <v>1931</v>
      </c>
      <c r="C854" s="26"/>
      <c r="D854" s="27"/>
      <c r="E854" s="31"/>
      <c r="F854" s="32"/>
      <c r="G854" s="31"/>
      <c r="H854" s="31"/>
      <c r="I854" s="34"/>
    </row>
    <row r="855" s="8" customFormat="1" ht="20.1" customHeight="1" spans="1:9">
      <c r="A855" s="30" t="s">
        <v>1932</v>
      </c>
      <c r="B855" s="30" t="s">
        <v>1931</v>
      </c>
      <c r="C855" s="26" t="s">
        <v>1155</v>
      </c>
      <c r="D855" s="27">
        <v>1</v>
      </c>
      <c r="E855" s="33"/>
      <c r="F855" s="32">
        <f t="shared" si="28"/>
        <v>0</v>
      </c>
      <c r="G855" s="31"/>
      <c r="H855" s="31">
        <f t="shared" si="27"/>
        <v>528.29</v>
      </c>
      <c r="I855" s="34">
        <v>459.38</v>
      </c>
    </row>
    <row r="856" s="8" customFormat="1" ht="20.1" customHeight="1" spans="1:9">
      <c r="A856" s="30" t="s">
        <v>1933</v>
      </c>
      <c r="B856" s="30" t="s">
        <v>1934</v>
      </c>
      <c r="C856" s="26"/>
      <c r="D856" s="27"/>
      <c r="E856" s="31"/>
      <c r="F856" s="32"/>
      <c r="G856" s="31"/>
      <c r="H856" s="31"/>
      <c r="I856" s="34"/>
    </row>
    <row r="857" s="8" customFormat="1" ht="20.1" customHeight="1" spans="1:9">
      <c r="A857" s="30" t="s">
        <v>1935</v>
      </c>
      <c r="B857" s="30" t="s">
        <v>1936</v>
      </c>
      <c r="C857" s="26" t="s">
        <v>1155</v>
      </c>
      <c r="D857" s="27">
        <v>1</v>
      </c>
      <c r="E857" s="33"/>
      <c r="F857" s="32">
        <f t="shared" si="28"/>
        <v>0</v>
      </c>
      <c r="G857" s="31"/>
      <c r="H857" s="31">
        <f t="shared" si="27"/>
        <v>17215.4</v>
      </c>
      <c r="I857" s="34">
        <v>14969.91</v>
      </c>
    </row>
    <row r="858" s="8" customFormat="1" ht="20.1" customHeight="1" spans="1:9">
      <c r="A858" s="30" t="s">
        <v>1937</v>
      </c>
      <c r="B858" s="30" t="s">
        <v>1938</v>
      </c>
      <c r="C858" s="26" t="s">
        <v>1155</v>
      </c>
      <c r="D858" s="27">
        <v>4</v>
      </c>
      <c r="E858" s="33"/>
      <c r="F858" s="32">
        <f t="shared" si="28"/>
        <v>0</v>
      </c>
      <c r="G858" s="31"/>
      <c r="H858" s="31">
        <f t="shared" si="27"/>
        <v>1083.82</v>
      </c>
      <c r="I858" s="34">
        <v>942.45</v>
      </c>
    </row>
    <row r="859" s="8" customFormat="1" ht="20.1" customHeight="1" spans="1:9">
      <c r="A859" s="30" t="s">
        <v>1939</v>
      </c>
      <c r="B859" s="30" t="s">
        <v>1940</v>
      </c>
      <c r="C859" s="26" t="s">
        <v>1155</v>
      </c>
      <c r="D859" s="27">
        <v>3</v>
      </c>
      <c r="E859" s="33"/>
      <c r="F859" s="32">
        <f t="shared" si="28"/>
        <v>0</v>
      </c>
      <c r="G859" s="31"/>
      <c r="H859" s="31">
        <f t="shared" si="27"/>
        <v>1247.73</v>
      </c>
      <c r="I859" s="34">
        <v>1084.98</v>
      </c>
    </row>
    <row r="860" s="8" customFormat="1" ht="20.1" customHeight="1" spans="1:9">
      <c r="A860" s="30" t="s">
        <v>1941</v>
      </c>
      <c r="B860" s="30" t="s">
        <v>1942</v>
      </c>
      <c r="C860" s="26" t="s">
        <v>1155</v>
      </c>
      <c r="D860" s="27">
        <v>1</v>
      </c>
      <c r="E860" s="33"/>
      <c r="F860" s="32">
        <f t="shared" si="28"/>
        <v>0</v>
      </c>
      <c r="G860" s="31"/>
      <c r="H860" s="31">
        <f t="shared" si="27"/>
        <v>5918.16</v>
      </c>
      <c r="I860" s="34">
        <v>5146.23</v>
      </c>
    </row>
    <row r="861" s="8" customFormat="1" ht="20.1" customHeight="1" spans="1:9">
      <c r="A861" s="30" t="s">
        <v>1943</v>
      </c>
      <c r="B861" s="30" t="s">
        <v>1944</v>
      </c>
      <c r="C861" s="26" t="s">
        <v>1155</v>
      </c>
      <c r="D861" s="27">
        <v>1</v>
      </c>
      <c r="E861" s="33"/>
      <c r="F861" s="32">
        <f t="shared" si="28"/>
        <v>0</v>
      </c>
      <c r="G861" s="31"/>
      <c r="H861" s="31">
        <f t="shared" si="27"/>
        <v>4294.03</v>
      </c>
      <c r="I861" s="34">
        <v>3733.94</v>
      </c>
    </row>
    <row r="862" s="8" customFormat="1" ht="20.1" customHeight="1" spans="1:9">
      <c r="A862" s="30" t="s">
        <v>1945</v>
      </c>
      <c r="B862" s="30" t="s">
        <v>1946</v>
      </c>
      <c r="C862" s="26" t="s">
        <v>1155</v>
      </c>
      <c r="D862" s="27">
        <v>1</v>
      </c>
      <c r="E862" s="33"/>
      <c r="F862" s="32">
        <f t="shared" si="28"/>
        <v>0</v>
      </c>
      <c r="G862" s="31"/>
      <c r="H862" s="31">
        <f t="shared" si="27"/>
        <v>3403.41</v>
      </c>
      <c r="I862" s="34">
        <v>2959.49</v>
      </c>
    </row>
    <row r="863" s="8" customFormat="1" ht="20.1" customHeight="1" spans="1:9">
      <c r="A863" s="30" t="s">
        <v>1947</v>
      </c>
      <c r="B863" s="30" t="s">
        <v>1948</v>
      </c>
      <c r="C863" s="26" t="s">
        <v>1155</v>
      </c>
      <c r="D863" s="27">
        <v>1</v>
      </c>
      <c r="E863" s="33"/>
      <c r="F863" s="32">
        <f t="shared" si="28"/>
        <v>0</v>
      </c>
      <c r="G863" s="31"/>
      <c r="H863" s="31">
        <f t="shared" si="27"/>
        <v>4310.73</v>
      </c>
      <c r="I863" s="34">
        <v>3748.46</v>
      </c>
    </row>
    <row r="864" s="8" customFormat="1" ht="20.1" customHeight="1" spans="1:9">
      <c r="A864" s="30" t="s">
        <v>1949</v>
      </c>
      <c r="B864" s="30" t="s">
        <v>1950</v>
      </c>
      <c r="C864" s="26" t="s">
        <v>1155</v>
      </c>
      <c r="D864" s="27">
        <v>1</v>
      </c>
      <c r="E864" s="33"/>
      <c r="F864" s="32">
        <f t="shared" si="28"/>
        <v>0</v>
      </c>
      <c r="G864" s="31"/>
      <c r="H864" s="31">
        <f t="shared" si="27"/>
        <v>42189.12</v>
      </c>
      <c r="I864" s="34">
        <v>36686.19</v>
      </c>
    </row>
    <row r="865" s="8" customFormat="1" ht="20.1" customHeight="1" spans="1:9">
      <c r="A865" s="30" t="s">
        <v>1951</v>
      </c>
      <c r="B865" s="30" t="s">
        <v>1952</v>
      </c>
      <c r="C865" s="26" t="s">
        <v>1155</v>
      </c>
      <c r="D865" s="27">
        <v>1</v>
      </c>
      <c r="E865" s="33"/>
      <c r="F865" s="32">
        <f t="shared" si="28"/>
        <v>0</v>
      </c>
      <c r="G865" s="31"/>
      <c r="H865" s="31">
        <f t="shared" si="27"/>
        <v>17892.94</v>
      </c>
      <c r="I865" s="34">
        <v>15559.08</v>
      </c>
    </row>
    <row r="866" s="8" customFormat="1" ht="20.1" customHeight="1" spans="1:9">
      <c r="A866" s="30" t="s">
        <v>1953</v>
      </c>
      <c r="B866" s="30" t="s">
        <v>1954</v>
      </c>
      <c r="C866" s="26" t="s">
        <v>1155</v>
      </c>
      <c r="D866" s="27">
        <v>2</v>
      </c>
      <c r="E866" s="33"/>
      <c r="F866" s="32">
        <f t="shared" si="28"/>
        <v>0</v>
      </c>
      <c r="G866" s="31"/>
      <c r="H866" s="31">
        <f t="shared" si="27"/>
        <v>2280.07</v>
      </c>
      <c r="I866" s="34">
        <v>1982.67</v>
      </c>
    </row>
    <row r="867" s="8" customFormat="1" ht="20.1" customHeight="1" spans="1:9">
      <c r="A867" s="30" t="s">
        <v>1955</v>
      </c>
      <c r="B867" s="30" t="s">
        <v>1956</v>
      </c>
      <c r="C867" s="26" t="s">
        <v>1155</v>
      </c>
      <c r="D867" s="27">
        <v>2</v>
      </c>
      <c r="E867" s="33"/>
      <c r="F867" s="32">
        <f t="shared" si="28"/>
        <v>0</v>
      </c>
      <c r="G867" s="31"/>
      <c r="H867" s="31">
        <f t="shared" si="27"/>
        <v>869.02</v>
      </c>
      <c r="I867" s="34">
        <v>755.67</v>
      </c>
    </row>
    <row r="868" s="8" customFormat="1" ht="20.1" customHeight="1" spans="1:9">
      <c r="A868" s="30" t="s">
        <v>1957</v>
      </c>
      <c r="B868" s="30" t="s">
        <v>1958</v>
      </c>
      <c r="C868" s="26" t="s">
        <v>1155</v>
      </c>
      <c r="D868" s="27">
        <v>8</v>
      </c>
      <c r="E868" s="33"/>
      <c r="F868" s="32">
        <f t="shared" si="28"/>
        <v>0</v>
      </c>
      <c r="G868" s="31"/>
      <c r="H868" s="31">
        <f t="shared" si="27"/>
        <v>868.77</v>
      </c>
      <c r="I868" s="34">
        <v>755.45</v>
      </c>
    </row>
    <row r="869" s="8" customFormat="1" ht="20.1" customHeight="1" spans="1:9">
      <c r="A869" s="30" t="s">
        <v>1959</v>
      </c>
      <c r="B869" s="30" t="s">
        <v>1960</v>
      </c>
      <c r="C869" s="26" t="s">
        <v>1155</v>
      </c>
      <c r="D869" s="27">
        <v>2</v>
      </c>
      <c r="E869" s="33"/>
      <c r="F869" s="32">
        <f t="shared" si="28"/>
        <v>0</v>
      </c>
      <c r="G869" s="31"/>
      <c r="H869" s="31">
        <f t="shared" ref="H869:H932" si="29">ROUND(ROUND(I869,2)*1.15,2)</f>
        <v>7043.46</v>
      </c>
      <c r="I869" s="34">
        <v>6124.75</v>
      </c>
    </row>
    <row r="870" s="8" customFormat="1" ht="20.1" customHeight="1" spans="1:9">
      <c r="A870" s="30" t="s">
        <v>1961</v>
      </c>
      <c r="B870" s="30" t="s">
        <v>1962</v>
      </c>
      <c r="C870" s="26" t="s">
        <v>1155</v>
      </c>
      <c r="D870" s="27">
        <v>2</v>
      </c>
      <c r="E870" s="33"/>
      <c r="F870" s="32">
        <f t="shared" si="28"/>
        <v>0</v>
      </c>
      <c r="G870" s="31"/>
      <c r="H870" s="31">
        <f t="shared" si="29"/>
        <v>2441.11</v>
      </c>
      <c r="I870" s="34">
        <v>2122.7</v>
      </c>
    </row>
    <row r="871" s="8" customFormat="1" ht="20.1" customHeight="1" spans="1:9">
      <c r="A871" s="30" t="s">
        <v>1963</v>
      </c>
      <c r="B871" s="30" t="s">
        <v>1964</v>
      </c>
      <c r="C871" s="26" t="s">
        <v>1155</v>
      </c>
      <c r="D871" s="27">
        <v>2</v>
      </c>
      <c r="E871" s="33"/>
      <c r="F871" s="32">
        <f t="shared" si="28"/>
        <v>0</v>
      </c>
      <c r="G871" s="31"/>
      <c r="H871" s="31">
        <f t="shared" si="29"/>
        <v>2441.11</v>
      </c>
      <c r="I871" s="34">
        <v>2122.7</v>
      </c>
    </row>
    <row r="872" s="8" customFormat="1" ht="20.1" customHeight="1" spans="1:9">
      <c r="A872" s="30" t="s">
        <v>1965</v>
      </c>
      <c r="B872" s="30" t="s">
        <v>1966</v>
      </c>
      <c r="C872" s="26" t="s">
        <v>1155</v>
      </c>
      <c r="D872" s="27">
        <v>1</v>
      </c>
      <c r="E872" s="33"/>
      <c r="F872" s="32">
        <f t="shared" si="28"/>
        <v>0</v>
      </c>
      <c r="G872" s="31"/>
      <c r="H872" s="31">
        <f t="shared" si="29"/>
        <v>3440.72</v>
      </c>
      <c r="I872" s="34">
        <v>2991.93</v>
      </c>
    </row>
    <row r="873" s="8" customFormat="1" ht="20.1" customHeight="1" spans="1:9">
      <c r="A873" s="30" t="s">
        <v>1967</v>
      </c>
      <c r="B873" s="30" t="s">
        <v>1968</v>
      </c>
      <c r="C873" s="26" t="s">
        <v>1155</v>
      </c>
      <c r="D873" s="27">
        <v>1</v>
      </c>
      <c r="E873" s="33"/>
      <c r="F873" s="32">
        <f t="shared" si="28"/>
        <v>0</v>
      </c>
      <c r="G873" s="31"/>
      <c r="H873" s="31">
        <f t="shared" si="29"/>
        <v>2441.11</v>
      </c>
      <c r="I873" s="34">
        <v>2122.7</v>
      </c>
    </row>
    <row r="874" s="8" customFormat="1" ht="20.1" customHeight="1" spans="1:9">
      <c r="A874" s="30" t="s">
        <v>1969</v>
      </c>
      <c r="B874" s="30" t="s">
        <v>1970</v>
      </c>
      <c r="C874" s="26" t="s">
        <v>1155</v>
      </c>
      <c r="D874" s="27">
        <v>2</v>
      </c>
      <c r="E874" s="33"/>
      <c r="F874" s="32">
        <f t="shared" si="28"/>
        <v>0</v>
      </c>
      <c r="G874" s="31"/>
      <c r="H874" s="31">
        <f t="shared" si="29"/>
        <v>690.31</v>
      </c>
      <c r="I874" s="34">
        <v>600.27</v>
      </c>
    </row>
    <row r="875" s="8" customFormat="1" ht="20.1" customHeight="1" spans="1:9">
      <c r="A875" s="30" t="s">
        <v>1971</v>
      </c>
      <c r="B875" s="30" t="s">
        <v>1972</v>
      </c>
      <c r="C875" s="26" t="s">
        <v>1155</v>
      </c>
      <c r="D875" s="27">
        <v>2</v>
      </c>
      <c r="E875" s="33"/>
      <c r="F875" s="32">
        <f t="shared" si="28"/>
        <v>0</v>
      </c>
      <c r="G875" s="31"/>
      <c r="H875" s="31">
        <f t="shared" si="29"/>
        <v>1422.84</v>
      </c>
      <c r="I875" s="34">
        <v>1237.25</v>
      </c>
    </row>
    <row r="876" s="8" customFormat="1" ht="20.1" customHeight="1" spans="1:9">
      <c r="A876" s="30" t="s">
        <v>1973</v>
      </c>
      <c r="B876" s="30" t="s">
        <v>1974</v>
      </c>
      <c r="C876" s="26" t="s">
        <v>1155</v>
      </c>
      <c r="D876" s="27">
        <v>2</v>
      </c>
      <c r="E876" s="33"/>
      <c r="F876" s="32">
        <f t="shared" si="28"/>
        <v>0</v>
      </c>
      <c r="G876" s="31"/>
      <c r="H876" s="31">
        <f t="shared" si="29"/>
        <v>3440.72</v>
      </c>
      <c r="I876" s="34">
        <v>2991.93</v>
      </c>
    </row>
    <row r="877" s="8" customFormat="1" ht="20.1" customHeight="1" spans="1:9">
      <c r="A877" s="30" t="s">
        <v>1975</v>
      </c>
      <c r="B877" s="30" t="s">
        <v>1976</v>
      </c>
      <c r="C877" s="26" t="s">
        <v>1155</v>
      </c>
      <c r="D877" s="27">
        <v>1</v>
      </c>
      <c r="E877" s="33"/>
      <c r="F877" s="32">
        <f t="shared" si="28"/>
        <v>0</v>
      </c>
      <c r="G877" s="31"/>
      <c r="H877" s="31">
        <f t="shared" si="29"/>
        <v>869.02</v>
      </c>
      <c r="I877" s="34">
        <v>755.67</v>
      </c>
    </row>
    <row r="878" s="8" customFormat="1" ht="20.1" customHeight="1" spans="1:9">
      <c r="A878" s="30" t="s">
        <v>1977</v>
      </c>
      <c r="B878" s="30" t="s">
        <v>1978</v>
      </c>
      <c r="C878" s="26" t="s">
        <v>1155</v>
      </c>
      <c r="D878" s="27">
        <v>1</v>
      </c>
      <c r="E878" s="33"/>
      <c r="F878" s="32">
        <f t="shared" si="28"/>
        <v>0</v>
      </c>
      <c r="G878" s="31"/>
      <c r="H878" s="31">
        <f t="shared" si="29"/>
        <v>869.02</v>
      </c>
      <c r="I878" s="34">
        <v>755.67</v>
      </c>
    </row>
    <row r="879" s="8" customFormat="1" ht="20.1" customHeight="1" spans="1:9">
      <c r="A879" s="30" t="s">
        <v>1979</v>
      </c>
      <c r="B879" s="30" t="s">
        <v>1980</v>
      </c>
      <c r="C879" s="26"/>
      <c r="D879" s="27"/>
      <c r="E879" s="31"/>
      <c r="F879" s="32"/>
      <c r="G879" s="31"/>
      <c r="H879" s="31"/>
      <c r="I879" s="34"/>
    </row>
    <row r="880" s="8" customFormat="1" ht="20.1" customHeight="1" spans="1:9">
      <c r="A880" s="30" t="s">
        <v>1981</v>
      </c>
      <c r="B880" s="30" t="s">
        <v>1982</v>
      </c>
      <c r="C880" s="26" t="s">
        <v>1155</v>
      </c>
      <c r="D880" s="27">
        <v>5</v>
      </c>
      <c r="E880" s="33"/>
      <c r="F880" s="32">
        <f t="shared" si="28"/>
        <v>0</v>
      </c>
      <c r="G880" s="31"/>
      <c r="H880" s="31">
        <f t="shared" si="29"/>
        <v>10150.13</v>
      </c>
      <c r="I880" s="34">
        <v>8826.2</v>
      </c>
    </row>
    <row r="881" s="8" customFormat="1" ht="20.1" customHeight="1" spans="1:9">
      <c r="A881" s="30" t="s">
        <v>1983</v>
      </c>
      <c r="B881" s="30" t="s">
        <v>1984</v>
      </c>
      <c r="C881" s="26" t="s">
        <v>1155</v>
      </c>
      <c r="D881" s="27">
        <v>2</v>
      </c>
      <c r="E881" s="33"/>
      <c r="F881" s="32">
        <f t="shared" si="28"/>
        <v>0</v>
      </c>
      <c r="G881" s="31"/>
      <c r="H881" s="31">
        <f t="shared" si="29"/>
        <v>10142.97</v>
      </c>
      <c r="I881" s="34">
        <v>8819.97</v>
      </c>
    </row>
    <row r="882" s="8" customFormat="1" ht="20.1" customHeight="1" spans="1:9">
      <c r="A882" s="30" t="s">
        <v>1985</v>
      </c>
      <c r="B882" s="30" t="s">
        <v>1986</v>
      </c>
      <c r="C882" s="26" t="s">
        <v>1155</v>
      </c>
      <c r="D882" s="27">
        <v>4</v>
      </c>
      <c r="E882" s="33"/>
      <c r="F882" s="32">
        <f t="shared" si="28"/>
        <v>0</v>
      </c>
      <c r="G882" s="31"/>
      <c r="H882" s="31">
        <f t="shared" si="29"/>
        <v>8920.45</v>
      </c>
      <c r="I882" s="34">
        <v>7756.91</v>
      </c>
    </row>
    <row r="883" s="8" customFormat="1" ht="20.1" customHeight="1" spans="1:9">
      <c r="A883" s="30" t="s">
        <v>1987</v>
      </c>
      <c r="B883" s="30" t="s">
        <v>1988</v>
      </c>
      <c r="C883" s="26" t="s">
        <v>1155</v>
      </c>
      <c r="D883" s="27">
        <v>2</v>
      </c>
      <c r="E883" s="33"/>
      <c r="F883" s="32">
        <f t="shared" si="28"/>
        <v>0</v>
      </c>
      <c r="G883" s="31"/>
      <c r="H883" s="31">
        <f t="shared" si="29"/>
        <v>62849.66</v>
      </c>
      <c r="I883" s="34">
        <v>54651.88</v>
      </c>
    </row>
    <row r="884" s="8" customFormat="1" ht="20.1" customHeight="1" spans="1:9">
      <c r="A884" s="30" t="s">
        <v>1989</v>
      </c>
      <c r="B884" s="30" t="s">
        <v>1990</v>
      </c>
      <c r="C884" s="26" t="s">
        <v>1155</v>
      </c>
      <c r="D884" s="27">
        <v>5</v>
      </c>
      <c r="E884" s="33"/>
      <c r="F884" s="32">
        <f t="shared" si="28"/>
        <v>0</v>
      </c>
      <c r="G884" s="31"/>
      <c r="H884" s="31">
        <f t="shared" si="29"/>
        <v>40747.04</v>
      </c>
      <c r="I884" s="34">
        <v>35432.21</v>
      </c>
    </row>
    <row r="885" s="8" customFormat="1" ht="20.1" customHeight="1" spans="1:9">
      <c r="A885" s="30" t="s">
        <v>1991</v>
      </c>
      <c r="B885" s="30" t="s">
        <v>1992</v>
      </c>
      <c r="C885" s="26" t="s">
        <v>1155</v>
      </c>
      <c r="D885" s="27">
        <v>1</v>
      </c>
      <c r="E885" s="33"/>
      <c r="F885" s="32">
        <f t="shared" si="28"/>
        <v>0</v>
      </c>
      <c r="G885" s="31"/>
      <c r="H885" s="31">
        <f t="shared" si="29"/>
        <v>5346.67</v>
      </c>
      <c r="I885" s="34">
        <v>4649.28</v>
      </c>
    </row>
    <row r="886" s="8" customFormat="1" ht="20.1" customHeight="1" spans="1:9">
      <c r="A886" s="30" t="s">
        <v>1993</v>
      </c>
      <c r="B886" s="30" t="s">
        <v>1994</v>
      </c>
      <c r="C886" s="26" t="s">
        <v>1155</v>
      </c>
      <c r="D886" s="27">
        <v>4</v>
      </c>
      <c r="E886" s="33"/>
      <c r="F886" s="32">
        <f t="shared" si="28"/>
        <v>0</v>
      </c>
      <c r="G886" s="31"/>
      <c r="H886" s="31">
        <f t="shared" si="29"/>
        <v>5964.31</v>
      </c>
      <c r="I886" s="34">
        <v>5186.36</v>
      </c>
    </row>
    <row r="887" s="8" customFormat="1" ht="20.1" customHeight="1" spans="1:9">
      <c r="A887" s="30" t="s">
        <v>1995</v>
      </c>
      <c r="B887" s="30" t="s">
        <v>1996</v>
      </c>
      <c r="C887" s="26" t="s">
        <v>1155</v>
      </c>
      <c r="D887" s="27">
        <v>2</v>
      </c>
      <c r="E887" s="33"/>
      <c r="F887" s="32">
        <f t="shared" si="28"/>
        <v>0</v>
      </c>
      <c r="G887" s="31"/>
      <c r="H887" s="31">
        <f t="shared" si="29"/>
        <v>5964.31</v>
      </c>
      <c r="I887" s="34">
        <v>5186.36</v>
      </c>
    </row>
    <row r="888" s="8" customFormat="1" ht="20.1" customHeight="1" spans="1:9">
      <c r="A888" s="30" t="s">
        <v>1997</v>
      </c>
      <c r="B888" s="30" t="s">
        <v>1998</v>
      </c>
      <c r="C888" s="26" t="s">
        <v>1155</v>
      </c>
      <c r="D888" s="27">
        <v>1</v>
      </c>
      <c r="E888" s="33"/>
      <c r="F888" s="32">
        <f t="shared" si="28"/>
        <v>0</v>
      </c>
      <c r="G888" s="31"/>
      <c r="H888" s="31">
        <f t="shared" si="29"/>
        <v>4545.41</v>
      </c>
      <c r="I888" s="34">
        <v>3952.53</v>
      </c>
    </row>
    <row r="889" s="8" customFormat="1" ht="20.1" customHeight="1" spans="1:9">
      <c r="A889" s="30" t="s">
        <v>1999</v>
      </c>
      <c r="B889" s="30" t="s">
        <v>2000</v>
      </c>
      <c r="C889" s="26" t="s">
        <v>1155</v>
      </c>
      <c r="D889" s="27">
        <v>2</v>
      </c>
      <c r="E889" s="33"/>
      <c r="F889" s="32">
        <f t="shared" si="28"/>
        <v>0</v>
      </c>
      <c r="G889" s="31"/>
      <c r="H889" s="31">
        <f t="shared" si="29"/>
        <v>3902.24</v>
      </c>
      <c r="I889" s="34">
        <v>3393.25</v>
      </c>
    </row>
    <row r="890" s="8" customFormat="1" ht="20.1" customHeight="1" spans="1:9">
      <c r="A890" s="30" t="s">
        <v>2001</v>
      </c>
      <c r="B890" s="30" t="s">
        <v>2002</v>
      </c>
      <c r="C890" s="26" t="s">
        <v>1155</v>
      </c>
      <c r="D890" s="27">
        <v>1</v>
      </c>
      <c r="E890" s="33"/>
      <c r="F890" s="32">
        <f t="shared" si="28"/>
        <v>0</v>
      </c>
      <c r="G890" s="31"/>
      <c r="H890" s="31">
        <f t="shared" si="29"/>
        <v>73083.95</v>
      </c>
      <c r="I890" s="34">
        <v>63551.26</v>
      </c>
    </row>
    <row r="891" s="8" customFormat="1" ht="20.1" customHeight="1" spans="1:9">
      <c r="A891" s="30" t="s">
        <v>2003</v>
      </c>
      <c r="B891" s="30" t="s">
        <v>2004</v>
      </c>
      <c r="C891" s="26" t="s">
        <v>1155</v>
      </c>
      <c r="D891" s="27">
        <v>9</v>
      </c>
      <c r="E891" s="33"/>
      <c r="F891" s="32">
        <f t="shared" si="28"/>
        <v>0</v>
      </c>
      <c r="G891" s="31"/>
      <c r="H891" s="31">
        <f t="shared" si="29"/>
        <v>8280.93</v>
      </c>
      <c r="I891" s="34">
        <v>7200.81</v>
      </c>
    </row>
    <row r="892" s="8" customFormat="1" ht="20.1" customHeight="1" spans="1:9">
      <c r="A892" s="30" t="s">
        <v>2005</v>
      </c>
      <c r="B892" s="30" t="s">
        <v>2006</v>
      </c>
      <c r="C892" s="26" t="s">
        <v>1155</v>
      </c>
      <c r="D892" s="27">
        <v>1</v>
      </c>
      <c r="E892" s="33"/>
      <c r="F892" s="32">
        <f t="shared" si="28"/>
        <v>0</v>
      </c>
      <c r="G892" s="31"/>
      <c r="H892" s="31">
        <f t="shared" si="29"/>
        <v>4545.41</v>
      </c>
      <c r="I892" s="34">
        <v>3952.53</v>
      </c>
    </row>
    <row r="893" s="8" customFormat="1" ht="20.1" customHeight="1" spans="1:9">
      <c r="A893" s="30" t="s">
        <v>2007</v>
      </c>
      <c r="B893" s="30" t="s">
        <v>2008</v>
      </c>
      <c r="C893" s="26" t="s">
        <v>1155</v>
      </c>
      <c r="D893" s="27">
        <v>8</v>
      </c>
      <c r="E893" s="33"/>
      <c r="F893" s="32">
        <f t="shared" si="28"/>
        <v>0</v>
      </c>
      <c r="G893" s="31"/>
      <c r="H893" s="31">
        <f t="shared" si="29"/>
        <v>203.76</v>
      </c>
      <c r="I893" s="34">
        <v>177.18</v>
      </c>
    </row>
    <row r="894" s="8" customFormat="1" ht="20.1" customHeight="1" spans="1:9">
      <c r="A894" s="30" t="s">
        <v>2009</v>
      </c>
      <c r="B894" s="30" t="s">
        <v>2010</v>
      </c>
      <c r="C894" s="26" t="s">
        <v>1155</v>
      </c>
      <c r="D894" s="27">
        <v>1</v>
      </c>
      <c r="E894" s="33"/>
      <c r="F894" s="32">
        <f t="shared" si="28"/>
        <v>0</v>
      </c>
      <c r="G894" s="31"/>
      <c r="H894" s="31">
        <f t="shared" si="29"/>
        <v>73083.95</v>
      </c>
      <c r="I894" s="34">
        <v>63551.26</v>
      </c>
    </row>
    <row r="895" s="8" customFormat="1" ht="20.1" customHeight="1" spans="1:9">
      <c r="A895" s="30" t="s">
        <v>2011</v>
      </c>
      <c r="B895" s="30" t="s">
        <v>2012</v>
      </c>
      <c r="C895" s="26"/>
      <c r="D895" s="27"/>
      <c r="E895" s="31"/>
      <c r="F895" s="32"/>
      <c r="G895" s="31"/>
      <c r="H895" s="31"/>
      <c r="I895" s="34"/>
    </row>
    <row r="896" s="8" customFormat="1" ht="20.1" customHeight="1" spans="1:9">
      <c r="A896" s="30" t="s">
        <v>2013</v>
      </c>
      <c r="B896" s="30" t="s">
        <v>2014</v>
      </c>
      <c r="C896" s="26" t="s">
        <v>1112</v>
      </c>
      <c r="D896" s="27">
        <v>13</v>
      </c>
      <c r="E896" s="33"/>
      <c r="F896" s="32">
        <f t="shared" si="28"/>
        <v>0</v>
      </c>
      <c r="G896" s="31"/>
      <c r="H896" s="31">
        <f t="shared" si="29"/>
        <v>2785.92</v>
      </c>
      <c r="I896" s="34">
        <v>2422.54</v>
      </c>
    </row>
    <row r="897" s="8" customFormat="1" ht="20.1" customHeight="1" spans="1:9">
      <c r="A897" s="30" t="s">
        <v>2015</v>
      </c>
      <c r="B897" s="30" t="s">
        <v>2016</v>
      </c>
      <c r="C897" s="26" t="s">
        <v>1112</v>
      </c>
      <c r="D897" s="27">
        <v>11</v>
      </c>
      <c r="E897" s="33"/>
      <c r="F897" s="32">
        <f t="shared" si="28"/>
        <v>0</v>
      </c>
      <c r="G897" s="31"/>
      <c r="H897" s="31">
        <f t="shared" si="29"/>
        <v>3694.61</v>
      </c>
      <c r="I897" s="34">
        <v>3212.7</v>
      </c>
    </row>
    <row r="898" s="8" customFormat="1" ht="20.1" customHeight="1" spans="1:9">
      <c r="A898" s="30" t="s">
        <v>2017</v>
      </c>
      <c r="B898" s="30" t="s">
        <v>2018</v>
      </c>
      <c r="C898" s="26" t="s">
        <v>1155</v>
      </c>
      <c r="D898" s="27">
        <v>13</v>
      </c>
      <c r="E898" s="33"/>
      <c r="F898" s="32">
        <f t="shared" si="28"/>
        <v>0</v>
      </c>
      <c r="G898" s="31"/>
      <c r="H898" s="31">
        <f t="shared" si="29"/>
        <v>18705.38</v>
      </c>
      <c r="I898" s="34">
        <v>16265.55</v>
      </c>
    </row>
    <row r="899" s="8" customFormat="1" ht="20.1" customHeight="1" spans="1:9">
      <c r="A899" s="30" t="s">
        <v>2019</v>
      </c>
      <c r="B899" s="30" t="s">
        <v>2020</v>
      </c>
      <c r="C899" s="26" t="s">
        <v>1155</v>
      </c>
      <c r="D899" s="27">
        <v>1</v>
      </c>
      <c r="E899" s="33"/>
      <c r="F899" s="32">
        <f t="shared" si="28"/>
        <v>0</v>
      </c>
      <c r="G899" s="31"/>
      <c r="H899" s="31">
        <f t="shared" si="29"/>
        <v>21210.92</v>
      </c>
      <c r="I899" s="34">
        <v>18444.28</v>
      </c>
    </row>
    <row r="900" s="8" customFormat="1" ht="20.1" customHeight="1" spans="1:9">
      <c r="A900" s="30" t="s">
        <v>2021</v>
      </c>
      <c r="B900" s="30" t="s">
        <v>2022</v>
      </c>
      <c r="C900" s="26" t="s">
        <v>1155</v>
      </c>
      <c r="D900" s="27">
        <v>1</v>
      </c>
      <c r="E900" s="33"/>
      <c r="F900" s="32">
        <f t="shared" si="28"/>
        <v>0</v>
      </c>
      <c r="G900" s="31"/>
      <c r="H900" s="31">
        <f t="shared" si="29"/>
        <v>22341.13</v>
      </c>
      <c r="I900" s="34">
        <v>19427.07</v>
      </c>
    </row>
    <row r="901" s="8" customFormat="1" ht="20.1" customHeight="1" spans="1:9">
      <c r="A901" s="30" t="s">
        <v>2023</v>
      </c>
      <c r="B901" s="30" t="s">
        <v>2024</v>
      </c>
      <c r="C901" s="26" t="s">
        <v>1155</v>
      </c>
      <c r="D901" s="27">
        <v>8</v>
      </c>
      <c r="E901" s="33"/>
      <c r="F901" s="32">
        <f t="shared" si="28"/>
        <v>0</v>
      </c>
      <c r="G901" s="31"/>
      <c r="H901" s="31">
        <f t="shared" si="29"/>
        <v>6913.36</v>
      </c>
      <c r="I901" s="34">
        <v>6011.62</v>
      </c>
    </row>
    <row r="902" s="8" customFormat="1" ht="20.1" customHeight="1" spans="1:9">
      <c r="A902" s="30" t="s">
        <v>2025</v>
      </c>
      <c r="B902" s="30" t="s">
        <v>2026</v>
      </c>
      <c r="C902" s="26" t="s">
        <v>1155</v>
      </c>
      <c r="D902" s="27">
        <v>22</v>
      </c>
      <c r="E902" s="33"/>
      <c r="F902" s="32">
        <f t="shared" si="28"/>
        <v>0</v>
      </c>
      <c r="G902" s="31"/>
      <c r="H902" s="31">
        <f t="shared" si="29"/>
        <v>6237.43</v>
      </c>
      <c r="I902" s="34">
        <v>5423.85</v>
      </c>
    </row>
    <row r="903" s="8" customFormat="1" ht="20.1" customHeight="1" spans="1:9">
      <c r="A903" s="30" t="s">
        <v>2027</v>
      </c>
      <c r="B903" s="30" t="s">
        <v>2028</v>
      </c>
      <c r="C903" s="26" t="s">
        <v>1155</v>
      </c>
      <c r="D903" s="27">
        <v>30</v>
      </c>
      <c r="E903" s="33"/>
      <c r="F903" s="32">
        <f t="shared" ref="F903:F966" si="30">IF(OR(E903&lt;G903,E903&gt;H903),"不符合单价范围",(ROUND(ROUND(E903,2)*D903,0)))</f>
        <v>0</v>
      </c>
      <c r="G903" s="31"/>
      <c r="H903" s="31">
        <f t="shared" si="29"/>
        <v>4999.72</v>
      </c>
      <c r="I903" s="34">
        <v>4347.58</v>
      </c>
    </row>
    <row r="904" s="8" customFormat="1" ht="20.1" customHeight="1" spans="1:9">
      <c r="A904" s="30" t="s">
        <v>2029</v>
      </c>
      <c r="B904" s="30" t="s">
        <v>2030</v>
      </c>
      <c r="C904" s="26" t="s">
        <v>1155</v>
      </c>
      <c r="D904" s="27">
        <v>10</v>
      </c>
      <c r="E904" s="33"/>
      <c r="F904" s="32">
        <f t="shared" si="30"/>
        <v>0</v>
      </c>
      <c r="G904" s="31"/>
      <c r="H904" s="31">
        <f t="shared" si="29"/>
        <v>4549.14</v>
      </c>
      <c r="I904" s="34">
        <v>3955.77</v>
      </c>
    </row>
    <row r="905" s="8" customFormat="1" ht="20.1" customHeight="1" spans="1:9">
      <c r="A905" s="30" t="s">
        <v>2031</v>
      </c>
      <c r="B905" s="30" t="s">
        <v>2032</v>
      </c>
      <c r="C905" s="26" t="s">
        <v>1155</v>
      </c>
      <c r="D905" s="27">
        <v>6</v>
      </c>
      <c r="E905" s="33"/>
      <c r="F905" s="32">
        <f t="shared" si="30"/>
        <v>0</v>
      </c>
      <c r="G905" s="31"/>
      <c r="H905" s="31">
        <f t="shared" si="29"/>
        <v>4397.8</v>
      </c>
      <c r="I905" s="34">
        <v>3824.17</v>
      </c>
    </row>
    <row r="906" s="8" customFormat="1" ht="20.1" customHeight="1" spans="1:9">
      <c r="A906" s="30" t="s">
        <v>2033</v>
      </c>
      <c r="B906" s="30" t="s">
        <v>2034</v>
      </c>
      <c r="C906" s="26" t="s">
        <v>1155</v>
      </c>
      <c r="D906" s="27">
        <v>9</v>
      </c>
      <c r="E906" s="33"/>
      <c r="F906" s="32">
        <f t="shared" si="30"/>
        <v>0</v>
      </c>
      <c r="G906" s="31"/>
      <c r="H906" s="31">
        <f t="shared" si="29"/>
        <v>3969.78</v>
      </c>
      <c r="I906" s="34">
        <v>3451.98</v>
      </c>
    </row>
    <row r="907" s="8" customFormat="1" ht="20.1" customHeight="1" spans="1:9">
      <c r="A907" s="30" t="s">
        <v>2035</v>
      </c>
      <c r="B907" s="30" t="s">
        <v>2036</v>
      </c>
      <c r="C907" s="26" t="s">
        <v>1155</v>
      </c>
      <c r="D907" s="27">
        <v>14</v>
      </c>
      <c r="E907" s="33"/>
      <c r="F907" s="32">
        <f t="shared" si="30"/>
        <v>0</v>
      </c>
      <c r="G907" s="31"/>
      <c r="H907" s="31">
        <f t="shared" si="29"/>
        <v>3465.7</v>
      </c>
      <c r="I907" s="34">
        <v>3013.65</v>
      </c>
    </row>
    <row r="908" s="8" customFormat="1" ht="20.1" customHeight="1" spans="1:9">
      <c r="A908" s="30" t="s">
        <v>2037</v>
      </c>
      <c r="B908" s="30" t="s">
        <v>2038</v>
      </c>
      <c r="C908" s="26" t="s">
        <v>1155</v>
      </c>
      <c r="D908" s="27">
        <v>4</v>
      </c>
      <c r="E908" s="33"/>
      <c r="F908" s="32">
        <f t="shared" si="30"/>
        <v>0</v>
      </c>
      <c r="G908" s="31"/>
      <c r="H908" s="31">
        <f t="shared" si="29"/>
        <v>2707.95</v>
      </c>
      <c r="I908" s="34">
        <v>2354.74</v>
      </c>
    </row>
    <row r="909" s="8" customFormat="1" ht="20.1" customHeight="1" spans="1:9">
      <c r="A909" s="30" t="s">
        <v>2039</v>
      </c>
      <c r="B909" s="30" t="s">
        <v>2040</v>
      </c>
      <c r="C909" s="26" t="s">
        <v>1155</v>
      </c>
      <c r="D909" s="27">
        <v>39</v>
      </c>
      <c r="E909" s="33"/>
      <c r="F909" s="32">
        <f t="shared" si="30"/>
        <v>0</v>
      </c>
      <c r="G909" s="31"/>
      <c r="H909" s="31">
        <f t="shared" si="29"/>
        <v>5651.63</v>
      </c>
      <c r="I909" s="34">
        <v>4914.46</v>
      </c>
    </row>
    <row r="910" s="8" customFormat="1" ht="20.1" customHeight="1" spans="1:9">
      <c r="A910" s="30" t="s">
        <v>2041</v>
      </c>
      <c r="B910" s="30" t="s">
        <v>2042</v>
      </c>
      <c r="C910" s="26" t="s">
        <v>1155</v>
      </c>
      <c r="D910" s="27">
        <v>1</v>
      </c>
      <c r="E910" s="33"/>
      <c r="F910" s="32">
        <f t="shared" si="30"/>
        <v>0</v>
      </c>
      <c r="G910" s="31"/>
      <c r="H910" s="31">
        <f t="shared" si="29"/>
        <v>4273.41</v>
      </c>
      <c r="I910" s="34">
        <v>3716.01</v>
      </c>
    </row>
    <row r="911" s="8" customFormat="1" ht="20.1" customHeight="1" spans="1:9">
      <c r="A911" s="30" t="s">
        <v>2043</v>
      </c>
      <c r="B911" s="30" t="s">
        <v>2044</v>
      </c>
      <c r="C911" s="26" t="s">
        <v>1155</v>
      </c>
      <c r="D911" s="27">
        <v>80</v>
      </c>
      <c r="E911" s="33"/>
      <c r="F911" s="32">
        <f t="shared" si="30"/>
        <v>0</v>
      </c>
      <c r="G911" s="31"/>
      <c r="H911" s="31">
        <f t="shared" si="29"/>
        <v>3475.47</v>
      </c>
      <c r="I911" s="34">
        <v>3022.15</v>
      </c>
    </row>
    <row r="912" s="8" customFormat="1" ht="20.1" customHeight="1" spans="1:9">
      <c r="A912" s="30" t="s">
        <v>2045</v>
      </c>
      <c r="B912" s="30" t="s">
        <v>2046</v>
      </c>
      <c r="C912" s="26" t="s">
        <v>1155</v>
      </c>
      <c r="D912" s="27">
        <v>9</v>
      </c>
      <c r="E912" s="33"/>
      <c r="F912" s="32">
        <f t="shared" si="30"/>
        <v>0</v>
      </c>
      <c r="G912" s="31"/>
      <c r="H912" s="31">
        <f t="shared" si="29"/>
        <v>2845.45</v>
      </c>
      <c r="I912" s="34">
        <v>2474.3</v>
      </c>
    </row>
    <row r="913" s="8" customFormat="1" ht="20.1" customHeight="1" spans="1:9">
      <c r="A913" s="30" t="s">
        <v>2047</v>
      </c>
      <c r="B913" s="30" t="s">
        <v>2048</v>
      </c>
      <c r="C913" s="26" t="s">
        <v>1155</v>
      </c>
      <c r="D913" s="27">
        <v>21</v>
      </c>
      <c r="E913" s="33"/>
      <c r="F913" s="32">
        <f t="shared" si="30"/>
        <v>0</v>
      </c>
      <c r="G913" s="31"/>
      <c r="H913" s="31">
        <f t="shared" si="29"/>
        <v>3051.5</v>
      </c>
      <c r="I913" s="34">
        <v>2653.48</v>
      </c>
    </row>
    <row r="914" s="8" customFormat="1" ht="20.1" customHeight="1" spans="1:9">
      <c r="A914" s="30" t="s">
        <v>2049</v>
      </c>
      <c r="B914" s="30" t="s">
        <v>2050</v>
      </c>
      <c r="C914" s="26" t="s">
        <v>1155</v>
      </c>
      <c r="D914" s="27">
        <v>9</v>
      </c>
      <c r="E914" s="33"/>
      <c r="F914" s="32">
        <f t="shared" si="30"/>
        <v>0</v>
      </c>
      <c r="G914" s="31"/>
      <c r="H914" s="31">
        <f t="shared" si="29"/>
        <v>2802.68</v>
      </c>
      <c r="I914" s="34">
        <v>2437.11</v>
      </c>
    </row>
    <row r="915" s="8" customFormat="1" ht="20.1" customHeight="1" spans="1:9">
      <c r="A915" s="30" t="s">
        <v>2051</v>
      </c>
      <c r="B915" s="30" t="s">
        <v>2052</v>
      </c>
      <c r="C915" s="26" t="s">
        <v>1155</v>
      </c>
      <c r="D915" s="27">
        <v>1</v>
      </c>
      <c r="E915" s="33"/>
      <c r="F915" s="32">
        <f t="shared" si="30"/>
        <v>0</v>
      </c>
      <c r="G915" s="31"/>
      <c r="H915" s="31">
        <f t="shared" si="29"/>
        <v>110393.8</v>
      </c>
      <c r="I915" s="34">
        <v>95994.61</v>
      </c>
    </row>
    <row r="916" s="8" customFormat="1" ht="20.1" customHeight="1" spans="1:9">
      <c r="A916" s="30" t="s">
        <v>2053</v>
      </c>
      <c r="B916" s="30" t="s">
        <v>2054</v>
      </c>
      <c r="C916" s="26" t="s">
        <v>1155</v>
      </c>
      <c r="D916" s="27">
        <v>3</v>
      </c>
      <c r="E916" s="33"/>
      <c r="F916" s="32">
        <f t="shared" si="30"/>
        <v>0</v>
      </c>
      <c r="G916" s="31"/>
      <c r="H916" s="31">
        <f t="shared" si="29"/>
        <v>105041.9</v>
      </c>
      <c r="I916" s="34">
        <v>91340.78</v>
      </c>
    </row>
    <row r="917" s="8" customFormat="1" ht="20.1" customHeight="1" spans="1:9">
      <c r="A917" s="30" t="s">
        <v>2055</v>
      </c>
      <c r="B917" s="30" t="s">
        <v>2056</v>
      </c>
      <c r="C917" s="26" t="s">
        <v>1155</v>
      </c>
      <c r="D917" s="27">
        <v>1</v>
      </c>
      <c r="E917" s="33"/>
      <c r="F917" s="32">
        <f t="shared" si="30"/>
        <v>0</v>
      </c>
      <c r="G917" s="31"/>
      <c r="H917" s="31">
        <f t="shared" si="29"/>
        <v>44685.22</v>
      </c>
      <c r="I917" s="34">
        <v>38856.71</v>
      </c>
    </row>
    <row r="918" s="8" customFormat="1" ht="20.1" customHeight="1" spans="1:9">
      <c r="A918" s="30" t="s">
        <v>2057</v>
      </c>
      <c r="B918" s="30" t="s">
        <v>2058</v>
      </c>
      <c r="C918" s="26" t="s">
        <v>1155</v>
      </c>
      <c r="D918" s="27">
        <v>9</v>
      </c>
      <c r="E918" s="33"/>
      <c r="F918" s="32">
        <f t="shared" si="30"/>
        <v>0</v>
      </c>
      <c r="G918" s="31"/>
      <c r="H918" s="31">
        <f t="shared" si="29"/>
        <v>4693.46</v>
      </c>
      <c r="I918" s="34">
        <v>4081.27</v>
      </c>
    </row>
    <row r="919" s="8" customFormat="1" ht="20.1" customHeight="1" spans="1:9">
      <c r="A919" s="30" t="s">
        <v>2059</v>
      </c>
      <c r="B919" s="30" t="s">
        <v>2060</v>
      </c>
      <c r="C919" s="26" t="s">
        <v>1155</v>
      </c>
      <c r="D919" s="27">
        <v>1</v>
      </c>
      <c r="E919" s="33"/>
      <c r="F919" s="32">
        <f t="shared" si="30"/>
        <v>0</v>
      </c>
      <c r="G919" s="31"/>
      <c r="H919" s="31">
        <f t="shared" si="29"/>
        <v>2845.66</v>
      </c>
      <c r="I919" s="34">
        <v>2474.49</v>
      </c>
    </row>
    <row r="920" s="8" customFormat="1" ht="20.1" customHeight="1" spans="1:9">
      <c r="A920" s="30" t="s">
        <v>2061</v>
      </c>
      <c r="B920" s="30" t="s">
        <v>2062</v>
      </c>
      <c r="C920" s="26" t="s">
        <v>1155</v>
      </c>
      <c r="D920" s="27">
        <v>24</v>
      </c>
      <c r="E920" s="33"/>
      <c r="F920" s="32">
        <f t="shared" si="30"/>
        <v>0</v>
      </c>
      <c r="G920" s="31"/>
      <c r="H920" s="31">
        <f t="shared" si="29"/>
        <v>4549.12</v>
      </c>
      <c r="I920" s="34">
        <v>3955.76</v>
      </c>
    </row>
    <row r="921" s="8" customFormat="1" ht="20.1" customHeight="1" spans="1:9">
      <c r="A921" s="30" t="s">
        <v>2063</v>
      </c>
      <c r="B921" s="30" t="s">
        <v>2064</v>
      </c>
      <c r="C921" s="26" t="s">
        <v>1155</v>
      </c>
      <c r="D921" s="27">
        <v>1</v>
      </c>
      <c r="E921" s="33"/>
      <c r="F921" s="32">
        <f t="shared" si="30"/>
        <v>0</v>
      </c>
      <c r="G921" s="31"/>
      <c r="H921" s="31">
        <f t="shared" si="29"/>
        <v>4398.12</v>
      </c>
      <c r="I921" s="34">
        <v>3824.45</v>
      </c>
    </row>
    <row r="922" s="8" customFormat="1" ht="20.1" customHeight="1" spans="1:9">
      <c r="A922" s="30" t="s">
        <v>2065</v>
      </c>
      <c r="B922" s="30" t="s">
        <v>2066</v>
      </c>
      <c r="C922" s="26" t="s">
        <v>1155</v>
      </c>
      <c r="D922" s="27">
        <v>1</v>
      </c>
      <c r="E922" s="33"/>
      <c r="F922" s="32">
        <f t="shared" si="30"/>
        <v>0</v>
      </c>
      <c r="G922" s="31"/>
      <c r="H922" s="31">
        <f t="shared" si="29"/>
        <v>5540.11</v>
      </c>
      <c r="I922" s="34">
        <v>4817.49</v>
      </c>
    </row>
    <row r="923" s="8" customFormat="1" ht="20.1" customHeight="1" spans="1:9">
      <c r="A923" s="30" t="s">
        <v>2067</v>
      </c>
      <c r="B923" s="30" t="s">
        <v>2068</v>
      </c>
      <c r="C923" s="26" t="s">
        <v>1155</v>
      </c>
      <c r="D923" s="27">
        <v>3</v>
      </c>
      <c r="E923" s="33"/>
      <c r="F923" s="32">
        <f t="shared" si="30"/>
        <v>0</v>
      </c>
      <c r="G923" s="31"/>
      <c r="H923" s="31">
        <f t="shared" si="29"/>
        <v>7673.87</v>
      </c>
      <c r="I923" s="34">
        <v>6672.93</v>
      </c>
    </row>
    <row r="924" s="8" customFormat="1" ht="20.1" customHeight="1" spans="1:9">
      <c r="A924" s="30" t="s">
        <v>2069</v>
      </c>
      <c r="B924" s="30" t="s">
        <v>2070</v>
      </c>
      <c r="C924" s="26" t="s">
        <v>1155</v>
      </c>
      <c r="D924" s="27">
        <v>2</v>
      </c>
      <c r="E924" s="33"/>
      <c r="F924" s="32">
        <f t="shared" si="30"/>
        <v>0</v>
      </c>
      <c r="G924" s="31"/>
      <c r="H924" s="31">
        <f t="shared" si="29"/>
        <v>70134.2</v>
      </c>
      <c r="I924" s="34">
        <v>60986.26</v>
      </c>
    </row>
    <row r="925" s="8" customFormat="1" ht="20.1" customHeight="1" spans="1:9">
      <c r="A925" s="30" t="s">
        <v>2071</v>
      </c>
      <c r="B925" s="30" t="s">
        <v>2072</v>
      </c>
      <c r="C925" s="26" t="s">
        <v>1155</v>
      </c>
      <c r="D925" s="27">
        <v>1</v>
      </c>
      <c r="E925" s="33"/>
      <c r="F925" s="32">
        <f t="shared" si="30"/>
        <v>0</v>
      </c>
      <c r="G925" s="31"/>
      <c r="H925" s="31">
        <f t="shared" si="29"/>
        <v>90318.99</v>
      </c>
      <c r="I925" s="34">
        <v>78538.25</v>
      </c>
    </row>
    <row r="926" s="8" customFormat="1" ht="20.1" customHeight="1" spans="1:9">
      <c r="A926" s="30" t="s">
        <v>2073</v>
      </c>
      <c r="B926" s="30" t="s">
        <v>2074</v>
      </c>
      <c r="C926" s="26" t="s">
        <v>1155</v>
      </c>
      <c r="D926" s="27">
        <v>1</v>
      </c>
      <c r="E926" s="33"/>
      <c r="F926" s="32">
        <f t="shared" si="30"/>
        <v>0</v>
      </c>
      <c r="G926" s="31"/>
      <c r="H926" s="31">
        <f t="shared" si="29"/>
        <v>92879.89</v>
      </c>
      <c r="I926" s="34">
        <v>80765.12</v>
      </c>
    </row>
    <row r="927" s="8" customFormat="1" ht="20.1" customHeight="1" spans="1:9">
      <c r="A927" s="30" t="s">
        <v>2075</v>
      </c>
      <c r="B927" s="30" t="s">
        <v>2076</v>
      </c>
      <c r="C927" s="26" t="s">
        <v>1155</v>
      </c>
      <c r="D927" s="27">
        <v>2</v>
      </c>
      <c r="E927" s="33"/>
      <c r="F927" s="32">
        <f t="shared" si="30"/>
        <v>0</v>
      </c>
      <c r="G927" s="31"/>
      <c r="H927" s="31">
        <f t="shared" si="29"/>
        <v>5172.38</v>
      </c>
      <c r="I927" s="34">
        <v>4497.72</v>
      </c>
    </row>
    <row r="928" s="8" customFormat="1" ht="20.1" customHeight="1" spans="1:9">
      <c r="A928" s="30" t="s">
        <v>2077</v>
      </c>
      <c r="B928" s="30" t="s">
        <v>2078</v>
      </c>
      <c r="C928" s="26" t="s">
        <v>1155</v>
      </c>
      <c r="D928" s="27">
        <v>16</v>
      </c>
      <c r="E928" s="33"/>
      <c r="F928" s="32">
        <f t="shared" si="30"/>
        <v>0</v>
      </c>
      <c r="G928" s="31"/>
      <c r="H928" s="31">
        <f t="shared" si="29"/>
        <v>4102</v>
      </c>
      <c r="I928" s="34">
        <v>3566.96</v>
      </c>
    </row>
    <row r="929" s="8" customFormat="1" ht="20.1" customHeight="1" spans="1:9">
      <c r="A929" s="30" t="s">
        <v>2079</v>
      </c>
      <c r="B929" s="30" t="s">
        <v>2080</v>
      </c>
      <c r="C929" s="26" t="s">
        <v>1155</v>
      </c>
      <c r="D929" s="27">
        <v>2</v>
      </c>
      <c r="E929" s="33"/>
      <c r="F929" s="32">
        <f t="shared" si="30"/>
        <v>0</v>
      </c>
      <c r="G929" s="31"/>
      <c r="H929" s="31">
        <f t="shared" si="29"/>
        <v>6991.92</v>
      </c>
      <c r="I929" s="34">
        <v>6079.93</v>
      </c>
    </row>
    <row r="930" s="8" customFormat="1" ht="20.1" customHeight="1" spans="1:9">
      <c r="A930" s="30" t="s">
        <v>2081</v>
      </c>
      <c r="B930" s="30" t="s">
        <v>2082</v>
      </c>
      <c r="C930" s="26" t="s">
        <v>1155</v>
      </c>
      <c r="D930" s="27">
        <v>1</v>
      </c>
      <c r="E930" s="33"/>
      <c r="F930" s="32">
        <f t="shared" si="30"/>
        <v>0</v>
      </c>
      <c r="G930" s="31"/>
      <c r="H930" s="31">
        <f t="shared" si="29"/>
        <v>5171.88</v>
      </c>
      <c r="I930" s="34">
        <v>4497.29</v>
      </c>
    </row>
    <row r="931" s="8" customFormat="1" ht="20.1" customHeight="1" spans="1:9">
      <c r="A931" s="30" t="s">
        <v>2083</v>
      </c>
      <c r="B931" s="30" t="s">
        <v>2084</v>
      </c>
      <c r="C931" s="26" t="s">
        <v>1155</v>
      </c>
      <c r="D931" s="27">
        <v>1</v>
      </c>
      <c r="E931" s="33"/>
      <c r="F931" s="32">
        <f t="shared" si="30"/>
        <v>0</v>
      </c>
      <c r="G931" s="31"/>
      <c r="H931" s="31">
        <f t="shared" si="29"/>
        <v>3005.72</v>
      </c>
      <c r="I931" s="34">
        <v>2613.67</v>
      </c>
    </row>
    <row r="932" s="8" customFormat="1" ht="20.1" customHeight="1" spans="1:9">
      <c r="A932" s="30" t="s">
        <v>2085</v>
      </c>
      <c r="B932" s="30" t="s">
        <v>2086</v>
      </c>
      <c r="C932" s="26" t="s">
        <v>1155</v>
      </c>
      <c r="D932" s="27">
        <v>1</v>
      </c>
      <c r="E932" s="33"/>
      <c r="F932" s="32">
        <f t="shared" si="30"/>
        <v>0</v>
      </c>
      <c r="G932" s="31"/>
      <c r="H932" s="31">
        <f t="shared" si="29"/>
        <v>2601.16</v>
      </c>
      <c r="I932" s="34">
        <v>2261.88</v>
      </c>
    </row>
    <row r="933" s="8" customFormat="1" ht="20.1" customHeight="1" spans="1:9">
      <c r="A933" s="30" t="s">
        <v>2087</v>
      </c>
      <c r="B933" s="30" t="s">
        <v>2088</v>
      </c>
      <c r="C933" s="26" t="s">
        <v>1155</v>
      </c>
      <c r="D933" s="27">
        <v>1</v>
      </c>
      <c r="E933" s="33"/>
      <c r="F933" s="32">
        <f t="shared" si="30"/>
        <v>0</v>
      </c>
      <c r="G933" s="31"/>
      <c r="H933" s="31">
        <f t="shared" ref="H933:H996" si="31">ROUND(ROUND(I933,2)*1.15,2)</f>
        <v>133663.86</v>
      </c>
      <c r="I933" s="34">
        <v>116229.44</v>
      </c>
    </row>
    <row r="934" s="8" customFormat="1" ht="20.1" customHeight="1" spans="1:9">
      <c r="A934" s="30" t="s">
        <v>2089</v>
      </c>
      <c r="B934" s="30" t="s">
        <v>2090</v>
      </c>
      <c r="C934" s="26" t="s">
        <v>1155</v>
      </c>
      <c r="D934" s="27">
        <v>2</v>
      </c>
      <c r="E934" s="33"/>
      <c r="F934" s="32">
        <f t="shared" si="30"/>
        <v>0</v>
      </c>
      <c r="G934" s="31"/>
      <c r="H934" s="31">
        <f t="shared" si="31"/>
        <v>127256.68</v>
      </c>
      <c r="I934" s="34">
        <v>110657.98</v>
      </c>
    </row>
    <row r="935" s="8" customFormat="1" ht="20.1" customHeight="1" spans="1:9">
      <c r="A935" s="30" t="s">
        <v>2091</v>
      </c>
      <c r="B935" s="30" t="s">
        <v>2092</v>
      </c>
      <c r="C935" s="26" t="s">
        <v>1155</v>
      </c>
      <c r="D935" s="27">
        <v>1</v>
      </c>
      <c r="E935" s="33"/>
      <c r="F935" s="32">
        <f t="shared" si="30"/>
        <v>0</v>
      </c>
      <c r="G935" s="31"/>
      <c r="H935" s="31">
        <f t="shared" si="31"/>
        <v>116280.54</v>
      </c>
      <c r="I935" s="34">
        <v>101113.51</v>
      </c>
    </row>
    <row r="936" s="8" customFormat="1" ht="20.1" customHeight="1" spans="1:9">
      <c r="A936" s="30" t="s">
        <v>2093</v>
      </c>
      <c r="B936" s="30" t="s">
        <v>2094</v>
      </c>
      <c r="C936" s="26" t="s">
        <v>1155</v>
      </c>
      <c r="D936" s="27">
        <v>3</v>
      </c>
      <c r="E936" s="33"/>
      <c r="F936" s="32">
        <f t="shared" si="30"/>
        <v>0</v>
      </c>
      <c r="G936" s="31"/>
      <c r="H936" s="31">
        <f t="shared" si="31"/>
        <v>71586.49</v>
      </c>
      <c r="I936" s="34">
        <v>62249.12</v>
      </c>
    </row>
    <row r="937" s="8" customFormat="1" ht="20.1" customHeight="1" spans="1:9">
      <c r="A937" s="30" t="s">
        <v>2095</v>
      </c>
      <c r="B937" s="30" t="s">
        <v>2096</v>
      </c>
      <c r="C937" s="26" t="s">
        <v>1155</v>
      </c>
      <c r="D937" s="27">
        <v>1</v>
      </c>
      <c r="E937" s="33"/>
      <c r="F937" s="32">
        <f t="shared" si="30"/>
        <v>0</v>
      </c>
      <c r="G937" s="31"/>
      <c r="H937" s="31">
        <f t="shared" si="31"/>
        <v>97698.27</v>
      </c>
      <c r="I937" s="34">
        <v>84955.02</v>
      </c>
    </row>
    <row r="938" s="8" customFormat="1" ht="20.1" customHeight="1" spans="1:9">
      <c r="A938" s="30" t="s">
        <v>2097</v>
      </c>
      <c r="B938" s="30" t="s">
        <v>2098</v>
      </c>
      <c r="C938" s="26" t="s">
        <v>1155</v>
      </c>
      <c r="D938" s="27">
        <v>1</v>
      </c>
      <c r="E938" s="33"/>
      <c r="F938" s="32">
        <f t="shared" si="30"/>
        <v>0</v>
      </c>
      <c r="G938" s="31"/>
      <c r="H938" s="31">
        <f t="shared" si="31"/>
        <v>97698.27</v>
      </c>
      <c r="I938" s="34">
        <v>84955.02</v>
      </c>
    </row>
    <row r="939" s="8" customFormat="1" ht="20.1" customHeight="1" spans="1:9">
      <c r="A939" s="30" t="s">
        <v>2099</v>
      </c>
      <c r="B939" s="30" t="s">
        <v>2100</v>
      </c>
      <c r="C939" s="26" t="s">
        <v>1155</v>
      </c>
      <c r="D939" s="27">
        <v>1</v>
      </c>
      <c r="E939" s="33"/>
      <c r="F939" s="32">
        <f t="shared" si="30"/>
        <v>0</v>
      </c>
      <c r="G939" s="31"/>
      <c r="H939" s="31">
        <f t="shared" si="31"/>
        <v>67203.1</v>
      </c>
      <c r="I939" s="34">
        <v>58437.48</v>
      </c>
    </row>
    <row r="940" s="8" customFormat="1" ht="20.1" customHeight="1" spans="1:9">
      <c r="A940" s="30" t="s">
        <v>2101</v>
      </c>
      <c r="B940" s="30" t="s">
        <v>2102</v>
      </c>
      <c r="C940" s="26" t="s">
        <v>1155</v>
      </c>
      <c r="D940" s="27">
        <v>1</v>
      </c>
      <c r="E940" s="33"/>
      <c r="F940" s="32">
        <f t="shared" si="30"/>
        <v>0</v>
      </c>
      <c r="G940" s="31"/>
      <c r="H940" s="31">
        <f t="shared" si="31"/>
        <v>57570.25</v>
      </c>
      <c r="I940" s="34">
        <v>50061.09</v>
      </c>
    </row>
    <row r="941" s="8" customFormat="1" ht="20.1" customHeight="1" spans="1:9">
      <c r="A941" s="30" t="s">
        <v>2103</v>
      </c>
      <c r="B941" s="30" t="s">
        <v>2104</v>
      </c>
      <c r="C941" s="26" t="s">
        <v>1155</v>
      </c>
      <c r="D941" s="27">
        <v>1</v>
      </c>
      <c r="E941" s="33"/>
      <c r="F941" s="32">
        <f t="shared" si="30"/>
        <v>0</v>
      </c>
      <c r="G941" s="31"/>
      <c r="H941" s="31">
        <f t="shared" si="31"/>
        <v>56499.94</v>
      </c>
      <c r="I941" s="34">
        <v>49130.38</v>
      </c>
    </row>
    <row r="942" s="8" customFormat="1" ht="20.1" customHeight="1" spans="1:9">
      <c r="A942" s="30" t="s">
        <v>2105</v>
      </c>
      <c r="B942" s="30" t="s">
        <v>2106</v>
      </c>
      <c r="C942" s="26" t="s">
        <v>1155</v>
      </c>
      <c r="D942" s="27">
        <v>9</v>
      </c>
      <c r="E942" s="33"/>
      <c r="F942" s="32">
        <f t="shared" si="30"/>
        <v>0</v>
      </c>
      <c r="G942" s="31"/>
      <c r="H942" s="31">
        <f t="shared" si="31"/>
        <v>53012.4</v>
      </c>
      <c r="I942" s="34">
        <v>46097.74</v>
      </c>
    </row>
    <row r="943" s="8" customFormat="1" ht="20.1" customHeight="1" spans="1:9">
      <c r="A943" s="30" t="s">
        <v>2107</v>
      </c>
      <c r="B943" s="30" t="s">
        <v>2108</v>
      </c>
      <c r="C943" s="26" t="s">
        <v>1155</v>
      </c>
      <c r="D943" s="27">
        <v>5</v>
      </c>
      <c r="E943" s="33"/>
      <c r="F943" s="32">
        <f t="shared" si="30"/>
        <v>0</v>
      </c>
      <c r="G943" s="31"/>
      <c r="H943" s="31">
        <f t="shared" si="31"/>
        <v>27025.2</v>
      </c>
      <c r="I943" s="34">
        <v>23500.17</v>
      </c>
    </row>
    <row r="944" s="8" customFormat="1" ht="20.1" customHeight="1" spans="1:9">
      <c r="A944" s="30" t="s">
        <v>2109</v>
      </c>
      <c r="B944" s="30" t="s">
        <v>2110</v>
      </c>
      <c r="C944" s="26" t="s">
        <v>1155</v>
      </c>
      <c r="D944" s="27">
        <v>31</v>
      </c>
      <c r="E944" s="33"/>
      <c r="F944" s="32">
        <f t="shared" si="30"/>
        <v>0</v>
      </c>
      <c r="G944" s="31"/>
      <c r="H944" s="31">
        <f t="shared" si="31"/>
        <v>5969.66</v>
      </c>
      <c r="I944" s="34">
        <v>5191.01</v>
      </c>
    </row>
    <row r="945" s="8" customFormat="1" ht="20.1" customHeight="1" spans="1:9">
      <c r="A945" s="30" t="s">
        <v>2111</v>
      </c>
      <c r="B945" s="30" t="s">
        <v>2112</v>
      </c>
      <c r="C945" s="26" t="s">
        <v>1155</v>
      </c>
      <c r="D945" s="27">
        <v>4</v>
      </c>
      <c r="E945" s="33"/>
      <c r="F945" s="32">
        <f t="shared" si="30"/>
        <v>0</v>
      </c>
      <c r="G945" s="31"/>
      <c r="H945" s="31">
        <f t="shared" si="31"/>
        <v>3177.57</v>
      </c>
      <c r="I945" s="34">
        <v>2763.1</v>
      </c>
    </row>
    <row r="946" s="8" customFormat="1" ht="20.1" customHeight="1" spans="1:9">
      <c r="A946" s="30" t="s">
        <v>2113</v>
      </c>
      <c r="B946" s="30" t="s">
        <v>2114</v>
      </c>
      <c r="C946" s="26" t="s">
        <v>1155</v>
      </c>
      <c r="D946" s="27">
        <v>4</v>
      </c>
      <c r="E946" s="33"/>
      <c r="F946" s="32">
        <f t="shared" si="30"/>
        <v>0</v>
      </c>
      <c r="G946" s="31"/>
      <c r="H946" s="31">
        <f t="shared" si="31"/>
        <v>5172.38</v>
      </c>
      <c r="I946" s="34">
        <v>4497.72</v>
      </c>
    </row>
    <row r="947" s="8" customFormat="1" ht="20.1" customHeight="1" spans="1:9">
      <c r="A947" s="30" t="s">
        <v>2115</v>
      </c>
      <c r="B947" s="30" t="s">
        <v>2116</v>
      </c>
      <c r="C947" s="26" t="s">
        <v>1155</v>
      </c>
      <c r="D947" s="27">
        <v>59</v>
      </c>
      <c r="E947" s="33"/>
      <c r="F947" s="32">
        <f t="shared" si="30"/>
        <v>0</v>
      </c>
      <c r="G947" s="31"/>
      <c r="H947" s="31">
        <f t="shared" si="31"/>
        <v>4031.34</v>
      </c>
      <c r="I947" s="34">
        <v>3505.51</v>
      </c>
    </row>
    <row r="948" s="8" customFormat="1" ht="20.1" customHeight="1" spans="1:9">
      <c r="A948" s="30" t="s">
        <v>2117</v>
      </c>
      <c r="B948" s="30" t="s">
        <v>2118</v>
      </c>
      <c r="C948" s="26"/>
      <c r="D948" s="27"/>
      <c r="E948" s="31"/>
      <c r="F948" s="32"/>
      <c r="G948" s="31"/>
      <c r="H948" s="31"/>
      <c r="I948" s="34"/>
    </row>
    <row r="949" s="8" customFormat="1" ht="20.1" customHeight="1" spans="1:9">
      <c r="A949" s="30" t="s">
        <v>2119</v>
      </c>
      <c r="B949" s="30" t="s">
        <v>2120</v>
      </c>
      <c r="C949" s="26"/>
      <c r="D949" s="27"/>
      <c r="E949" s="31"/>
      <c r="F949" s="32"/>
      <c r="G949" s="31"/>
      <c r="H949" s="31"/>
      <c r="I949" s="34"/>
    </row>
    <row r="950" s="8" customFormat="1" ht="20.1" customHeight="1" spans="1:9">
      <c r="A950" s="30" t="s">
        <v>2121</v>
      </c>
      <c r="B950" s="30" t="s">
        <v>2122</v>
      </c>
      <c r="C950" s="26" t="s">
        <v>131</v>
      </c>
      <c r="D950" s="27">
        <v>7</v>
      </c>
      <c r="E950" s="33"/>
      <c r="F950" s="32">
        <f t="shared" si="30"/>
        <v>0</v>
      </c>
      <c r="G950" s="31"/>
      <c r="H950" s="31">
        <f t="shared" si="31"/>
        <v>452.67</v>
      </c>
      <c r="I950" s="34">
        <v>393.63</v>
      </c>
    </row>
    <row r="951" s="8" customFormat="1" ht="20.1" customHeight="1" spans="1:9">
      <c r="A951" s="30" t="s">
        <v>2123</v>
      </c>
      <c r="B951" s="30" t="s">
        <v>2124</v>
      </c>
      <c r="C951" s="26" t="s">
        <v>131</v>
      </c>
      <c r="D951" s="27">
        <v>7</v>
      </c>
      <c r="E951" s="33"/>
      <c r="F951" s="32">
        <f t="shared" si="30"/>
        <v>0</v>
      </c>
      <c r="G951" s="31"/>
      <c r="H951" s="31">
        <f t="shared" si="31"/>
        <v>1364.9</v>
      </c>
      <c r="I951" s="34">
        <v>1186.87</v>
      </c>
    </row>
    <row r="952" s="8" customFormat="1" ht="20.1" customHeight="1" spans="1:9">
      <c r="A952" s="30" t="s">
        <v>2125</v>
      </c>
      <c r="B952" s="30" t="s">
        <v>2126</v>
      </c>
      <c r="C952" s="26" t="s">
        <v>131</v>
      </c>
      <c r="D952" s="27">
        <v>1</v>
      </c>
      <c r="E952" s="33"/>
      <c r="F952" s="32">
        <f t="shared" si="30"/>
        <v>0</v>
      </c>
      <c r="G952" s="31"/>
      <c r="H952" s="31">
        <f t="shared" si="31"/>
        <v>3533.03</v>
      </c>
      <c r="I952" s="34">
        <v>3072.2</v>
      </c>
    </row>
    <row r="953" s="8" customFormat="1" ht="20.1" customHeight="1" spans="1:9">
      <c r="A953" s="30" t="s">
        <v>2127</v>
      </c>
      <c r="B953" s="30" t="s">
        <v>2128</v>
      </c>
      <c r="C953" s="26" t="s">
        <v>1155</v>
      </c>
      <c r="D953" s="27">
        <v>5</v>
      </c>
      <c r="E953" s="33"/>
      <c r="F953" s="32">
        <f t="shared" si="30"/>
        <v>0</v>
      </c>
      <c r="G953" s="31"/>
      <c r="H953" s="31">
        <f t="shared" si="31"/>
        <v>3693.09</v>
      </c>
      <c r="I953" s="34">
        <v>3211.38</v>
      </c>
    </row>
    <row r="954" s="8" customFormat="1" ht="20.1" customHeight="1" spans="1:9">
      <c r="A954" s="30" t="s">
        <v>2129</v>
      </c>
      <c r="B954" s="30" t="s">
        <v>2130</v>
      </c>
      <c r="C954" s="26" t="s">
        <v>131</v>
      </c>
      <c r="D954" s="27">
        <v>86</v>
      </c>
      <c r="E954" s="33"/>
      <c r="F954" s="32">
        <f t="shared" si="30"/>
        <v>0</v>
      </c>
      <c r="G954" s="31"/>
      <c r="H954" s="31">
        <f t="shared" si="31"/>
        <v>771.17</v>
      </c>
      <c r="I954" s="34">
        <v>670.58</v>
      </c>
    </row>
    <row r="955" s="8" customFormat="1" ht="20.1" customHeight="1" spans="1:9">
      <c r="A955" s="30" t="s">
        <v>2131</v>
      </c>
      <c r="B955" s="30" t="s">
        <v>2132</v>
      </c>
      <c r="C955" s="26" t="s">
        <v>131</v>
      </c>
      <c r="D955" s="27">
        <v>12</v>
      </c>
      <c r="E955" s="33"/>
      <c r="F955" s="32">
        <f t="shared" si="30"/>
        <v>0</v>
      </c>
      <c r="G955" s="31"/>
      <c r="H955" s="31">
        <f t="shared" si="31"/>
        <v>519.94</v>
      </c>
      <c r="I955" s="34">
        <v>452.12</v>
      </c>
    </row>
    <row r="956" s="8" customFormat="1" ht="20.1" customHeight="1" spans="1:9">
      <c r="A956" s="30" t="s">
        <v>2133</v>
      </c>
      <c r="B956" s="30" t="s">
        <v>2134</v>
      </c>
      <c r="C956" s="26"/>
      <c r="D956" s="27"/>
      <c r="E956" s="31"/>
      <c r="F956" s="32"/>
      <c r="G956" s="31"/>
      <c r="H956" s="31"/>
      <c r="I956" s="34"/>
    </row>
    <row r="957" s="8" customFormat="1" ht="20.1" customHeight="1" spans="1:9">
      <c r="A957" s="30" t="s">
        <v>2135</v>
      </c>
      <c r="B957" s="30" t="s">
        <v>2136</v>
      </c>
      <c r="C957" s="26" t="s">
        <v>1155</v>
      </c>
      <c r="D957" s="27">
        <v>2</v>
      </c>
      <c r="E957" s="33"/>
      <c r="F957" s="32">
        <f t="shared" si="30"/>
        <v>0</v>
      </c>
      <c r="G957" s="31"/>
      <c r="H957" s="31">
        <f t="shared" si="31"/>
        <v>1520.05</v>
      </c>
      <c r="I957" s="34">
        <v>1321.78</v>
      </c>
    </row>
    <row r="958" s="8" customFormat="1" ht="20.1" customHeight="1" spans="1:9">
      <c r="A958" s="30" t="s">
        <v>2137</v>
      </c>
      <c r="B958" s="30" t="s">
        <v>2138</v>
      </c>
      <c r="C958" s="26" t="s">
        <v>1155</v>
      </c>
      <c r="D958" s="27">
        <v>2</v>
      </c>
      <c r="E958" s="33"/>
      <c r="F958" s="32">
        <f t="shared" si="30"/>
        <v>0</v>
      </c>
      <c r="G958" s="31"/>
      <c r="H958" s="31">
        <f t="shared" si="31"/>
        <v>4930.33</v>
      </c>
      <c r="I958" s="34">
        <v>4287.24</v>
      </c>
    </row>
    <row r="959" s="8" customFormat="1" ht="20.1" customHeight="1" spans="1:9">
      <c r="A959" s="30" t="s">
        <v>2139</v>
      </c>
      <c r="B959" s="30" t="s">
        <v>2140</v>
      </c>
      <c r="C959" s="26" t="s">
        <v>1155</v>
      </c>
      <c r="D959" s="27">
        <v>3</v>
      </c>
      <c r="E959" s="33"/>
      <c r="F959" s="32">
        <f t="shared" si="30"/>
        <v>0</v>
      </c>
      <c r="G959" s="31"/>
      <c r="H959" s="31">
        <f t="shared" si="31"/>
        <v>1582.89</v>
      </c>
      <c r="I959" s="34">
        <v>1376.43</v>
      </c>
    </row>
    <row r="960" s="8" customFormat="1" ht="20.1" customHeight="1" spans="1:9">
      <c r="A960" s="30" t="s">
        <v>2141</v>
      </c>
      <c r="B960" s="30" t="s">
        <v>2142</v>
      </c>
      <c r="C960" s="26" t="s">
        <v>1155</v>
      </c>
      <c r="D960" s="27">
        <v>6</v>
      </c>
      <c r="E960" s="33"/>
      <c r="F960" s="32">
        <f t="shared" si="30"/>
        <v>0</v>
      </c>
      <c r="G960" s="31"/>
      <c r="H960" s="31">
        <f t="shared" si="31"/>
        <v>7132.83</v>
      </c>
      <c r="I960" s="34">
        <v>6202.46</v>
      </c>
    </row>
    <row r="961" s="8" customFormat="1" ht="20.1" customHeight="1" spans="1:9">
      <c r="A961" s="30" t="s">
        <v>2143</v>
      </c>
      <c r="B961" s="30" t="s">
        <v>2144</v>
      </c>
      <c r="C961" s="26" t="s">
        <v>1155</v>
      </c>
      <c r="D961" s="27">
        <v>34</v>
      </c>
      <c r="E961" s="33"/>
      <c r="F961" s="32">
        <f t="shared" si="30"/>
        <v>0</v>
      </c>
      <c r="G961" s="31"/>
      <c r="H961" s="31">
        <f t="shared" si="31"/>
        <v>2656.36</v>
      </c>
      <c r="I961" s="34">
        <v>2309.88</v>
      </c>
    </row>
    <row r="962" s="8" customFormat="1" ht="20.1" customHeight="1" spans="1:9">
      <c r="A962" s="30" t="s">
        <v>2145</v>
      </c>
      <c r="B962" s="30" t="s">
        <v>2146</v>
      </c>
      <c r="C962" s="26" t="s">
        <v>1155</v>
      </c>
      <c r="D962" s="27">
        <v>1</v>
      </c>
      <c r="E962" s="33"/>
      <c r="F962" s="32">
        <f t="shared" si="30"/>
        <v>0</v>
      </c>
      <c r="G962" s="31"/>
      <c r="H962" s="31">
        <f t="shared" si="31"/>
        <v>15793.55</v>
      </c>
      <c r="I962" s="34">
        <v>13733.52</v>
      </c>
    </row>
    <row r="963" s="8" customFormat="1" ht="20.1" customHeight="1" spans="1:9">
      <c r="A963" s="30" t="s">
        <v>2147</v>
      </c>
      <c r="B963" s="30" t="s">
        <v>2148</v>
      </c>
      <c r="C963" s="26" t="s">
        <v>1155</v>
      </c>
      <c r="D963" s="27">
        <v>1</v>
      </c>
      <c r="E963" s="33"/>
      <c r="F963" s="32">
        <f t="shared" si="30"/>
        <v>0</v>
      </c>
      <c r="G963" s="31"/>
      <c r="H963" s="31">
        <f t="shared" si="31"/>
        <v>8167.79</v>
      </c>
      <c r="I963" s="34">
        <v>7102.43</v>
      </c>
    </row>
    <row r="964" s="8" customFormat="1" ht="20.1" customHeight="1" spans="1:9">
      <c r="A964" s="30" t="s">
        <v>2149</v>
      </c>
      <c r="B964" s="30" t="s">
        <v>2150</v>
      </c>
      <c r="C964" s="26" t="s">
        <v>1155</v>
      </c>
      <c r="D964" s="27">
        <v>2</v>
      </c>
      <c r="E964" s="33"/>
      <c r="F964" s="32">
        <f t="shared" si="30"/>
        <v>0</v>
      </c>
      <c r="G964" s="31"/>
      <c r="H964" s="31">
        <f t="shared" si="31"/>
        <v>4841.95</v>
      </c>
      <c r="I964" s="34">
        <v>4210.39</v>
      </c>
    </row>
    <row r="965" s="8" customFormat="1" ht="20.1" customHeight="1" spans="1:9">
      <c r="A965" s="30" t="s">
        <v>2151</v>
      </c>
      <c r="B965" s="30" t="s">
        <v>2152</v>
      </c>
      <c r="C965" s="26"/>
      <c r="D965" s="27"/>
      <c r="E965" s="31"/>
      <c r="F965" s="32"/>
      <c r="G965" s="31"/>
      <c r="H965" s="31"/>
      <c r="I965" s="34"/>
    </row>
    <row r="966" s="8" customFormat="1" ht="20.1" customHeight="1" spans="1:9">
      <c r="A966" s="30" t="s">
        <v>2153</v>
      </c>
      <c r="B966" s="30" t="s">
        <v>2154</v>
      </c>
      <c r="C966" s="26" t="s">
        <v>1155</v>
      </c>
      <c r="D966" s="27">
        <v>7</v>
      </c>
      <c r="E966" s="33"/>
      <c r="F966" s="32">
        <f t="shared" si="30"/>
        <v>0</v>
      </c>
      <c r="G966" s="31"/>
      <c r="H966" s="31">
        <f t="shared" si="31"/>
        <v>2081.58</v>
      </c>
      <c r="I966" s="34">
        <v>1810.07</v>
      </c>
    </row>
    <row r="967" s="8" customFormat="1" ht="20.1" customHeight="1" spans="1:9">
      <c r="A967" s="30" t="s">
        <v>2155</v>
      </c>
      <c r="B967" s="30" t="s">
        <v>2156</v>
      </c>
      <c r="C967" s="26" t="s">
        <v>1155</v>
      </c>
      <c r="D967" s="27">
        <v>7</v>
      </c>
      <c r="E967" s="33"/>
      <c r="F967" s="32">
        <f t="shared" ref="F967:F1030" si="32">IF(OR(E967&lt;G967,E967&gt;H967),"不符合单价范围",(ROUND(ROUND(E967,2)*D967,0)))</f>
        <v>0</v>
      </c>
      <c r="G967" s="31"/>
      <c r="H967" s="31">
        <f t="shared" si="31"/>
        <v>1605.61</v>
      </c>
      <c r="I967" s="34">
        <v>1396.18</v>
      </c>
    </row>
    <row r="968" s="8" customFormat="1" ht="20.1" customHeight="1" spans="1:9">
      <c r="A968" s="30" t="s">
        <v>2157</v>
      </c>
      <c r="B968" s="30" t="s">
        <v>2158</v>
      </c>
      <c r="C968" s="26" t="s">
        <v>1155</v>
      </c>
      <c r="D968" s="27">
        <v>105</v>
      </c>
      <c r="E968" s="33"/>
      <c r="F968" s="32">
        <f t="shared" si="32"/>
        <v>0</v>
      </c>
      <c r="G968" s="31"/>
      <c r="H968" s="31">
        <f t="shared" si="31"/>
        <v>997.13</v>
      </c>
      <c r="I968" s="34">
        <v>867.07</v>
      </c>
    </row>
    <row r="969" s="8" customFormat="1" ht="20.1" customHeight="1" spans="1:9">
      <c r="A969" s="30" t="s">
        <v>2159</v>
      </c>
      <c r="B969" s="30" t="s">
        <v>2160</v>
      </c>
      <c r="C969" s="26" t="s">
        <v>1155</v>
      </c>
      <c r="D969" s="27">
        <v>7</v>
      </c>
      <c r="E969" s="33"/>
      <c r="F969" s="32">
        <f t="shared" si="32"/>
        <v>0</v>
      </c>
      <c r="G969" s="31"/>
      <c r="H969" s="31">
        <f t="shared" si="31"/>
        <v>4592.54</v>
      </c>
      <c r="I969" s="34">
        <v>3993.51</v>
      </c>
    </row>
    <row r="970" s="8" customFormat="1" ht="20.1" customHeight="1" spans="1:9">
      <c r="A970" s="30" t="s">
        <v>2161</v>
      </c>
      <c r="B970" s="30" t="s">
        <v>2162</v>
      </c>
      <c r="C970" s="26" t="s">
        <v>131</v>
      </c>
      <c r="D970" s="27">
        <v>71</v>
      </c>
      <c r="E970" s="33"/>
      <c r="F970" s="32">
        <f t="shared" si="32"/>
        <v>0</v>
      </c>
      <c r="G970" s="31"/>
      <c r="H970" s="31">
        <f t="shared" si="31"/>
        <v>1095.17</v>
      </c>
      <c r="I970" s="34">
        <v>952.32</v>
      </c>
    </row>
    <row r="971" s="8" customFormat="1" ht="20.1" customHeight="1" spans="1:9">
      <c r="A971" s="30" t="s">
        <v>2163</v>
      </c>
      <c r="B971" s="30" t="s">
        <v>2164</v>
      </c>
      <c r="C971" s="26" t="s">
        <v>131</v>
      </c>
      <c r="D971" s="27">
        <v>20</v>
      </c>
      <c r="E971" s="33"/>
      <c r="F971" s="32">
        <f t="shared" si="32"/>
        <v>0</v>
      </c>
      <c r="G971" s="31"/>
      <c r="H971" s="31">
        <f t="shared" si="31"/>
        <v>1032.02</v>
      </c>
      <c r="I971" s="34">
        <v>897.41</v>
      </c>
    </row>
    <row r="972" s="8" customFormat="1" ht="20.1" customHeight="1" spans="1:9">
      <c r="A972" s="30" t="s">
        <v>2165</v>
      </c>
      <c r="B972" s="30" t="s">
        <v>2166</v>
      </c>
      <c r="C972" s="26" t="s">
        <v>131</v>
      </c>
      <c r="D972" s="27">
        <v>5</v>
      </c>
      <c r="E972" s="33"/>
      <c r="F972" s="32">
        <f t="shared" si="32"/>
        <v>0</v>
      </c>
      <c r="G972" s="31"/>
      <c r="H972" s="31">
        <f t="shared" si="31"/>
        <v>783.2</v>
      </c>
      <c r="I972" s="34">
        <v>681.04</v>
      </c>
    </row>
    <row r="973" s="8" customFormat="1" ht="20.1" customHeight="1" spans="1:9">
      <c r="A973" s="30" t="s">
        <v>2167</v>
      </c>
      <c r="B973" s="30" t="s">
        <v>2168</v>
      </c>
      <c r="C973" s="26" t="s">
        <v>1155</v>
      </c>
      <c r="D973" s="27">
        <v>6</v>
      </c>
      <c r="E973" s="33"/>
      <c r="F973" s="32">
        <f t="shared" si="32"/>
        <v>0</v>
      </c>
      <c r="G973" s="31"/>
      <c r="H973" s="31">
        <f t="shared" si="31"/>
        <v>1127.26</v>
      </c>
      <c r="I973" s="34">
        <v>980.23</v>
      </c>
    </row>
    <row r="974" s="8" customFormat="1" ht="20.1" customHeight="1" spans="1:9">
      <c r="A974" s="30" t="s">
        <v>2169</v>
      </c>
      <c r="B974" s="30" t="s">
        <v>2170</v>
      </c>
      <c r="C974" s="26" t="s">
        <v>1155</v>
      </c>
      <c r="D974" s="27">
        <v>6</v>
      </c>
      <c r="E974" s="33"/>
      <c r="F974" s="32">
        <f t="shared" si="32"/>
        <v>0</v>
      </c>
      <c r="G974" s="31"/>
      <c r="H974" s="31">
        <f t="shared" si="31"/>
        <v>2454.53</v>
      </c>
      <c r="I974" s="34">
        <v>2134.37</v>
      </c>
    </row>
    <row r="975" s="8" customFormat="1" ht="20.1" customHeight="1" spans="1:9">
      <c r="A975" s="30" t="s">
        <v>2171</v>
      </c>
      <c r="B975" s="30" t="s">
        <v>2172</v>
      </c>
      <c r="C975" s="26" t="s">
        <v>1155</v>
      </c>
      <c r="D975" s="27">
        <v>34</v>
      </c>
      <c r="E975" s="33"/>
      <c r="F975" s="32">
        <f t="shared" si="32"/>
        <v>0</v>
      </c>
      <c r="G975" s="31"/>
      <c r="H975" s="31">
        <f t="shared" si="31"/>
        <v>1232.46</v>
      </c>
      <c r="I975" s="34">
        <v>1071.7</v>
      </c>
    </row>
    <row r="976" s="8" customFormat="1" ht="20.1" customHeight="1" spans="1:9">
      <c r="A976" s="30" t="s">
        <v>2173</v>
      </c>
      <c r="B976" s="30" t="s">
        <v>2174</v>
      </c>
      <c r="C976" s="26" t="s">
        <v>1155</v>
      </c>
      <c r="D976" s="27">
        <v>4</v>
      </c>
      <c r="E976" s="33"/>
      <c r="F976" s="32">
        <f t="shared" si="32"/>
        <v>0</v>
      </c>
      <c r="G976" s="31"/>
      <c r="H976" s="31">
        <f t="shared" si="31"/>
        <v>6340.4</v>
      </c>
      <c r="I976" s="34">
        <v>5513.39</v>
      </c>
    </row>
    <row r="977" s="8" customFormat="1" ht="20.1" customHeight="1" spans="1:9">
      <c r="A977" s="30" t="s">
        <v>2175</v>
      </c>
      <c r="B977" s="30" t="s">
        <v>2176</v>
      </c>
      <c r="C977" s="26" t="s">
        <v>1155</v>
      </c>
      <c r="D977" s="27">
        <v>2</v>
      </c>
      <c r="E977" s="33"/>
      <c r="F977" s="32">
        <f t="shared" si="32"/>
        <v>0</v>
      </c>
      <c r="G977" s="31"/>
      <c r="H977" s="31">
        <f t="shared" si="31"/>
        <v>7876.15</v>
      </c>
      <c r="I977" s="34">
        <v>6848.83</v>
      </c>
    </row>
    <row r="978" s="8" customFormat="1" ht="20.1" customHeight="1" spans="1:9">
      <c r="A978" s="30" t="s">
        <v>2177</v>
      </c>
      <c r="B978" s="30" t="s">
        <v>2178</v>
      </c>
      <c r="C978" s="26" t="s">
        <v>131</v>
      </c>
      <c r="D978" s="27">
        <v>152</v>
      </c>
      <c r="E978" s="33"/>
      <c r="F978" s="32">
        <f t="shared" si="32"/>
        <v>0</v>
      </c>
      <c r="G978" s="31"/>
      <c r="H978" s="31">
        <f t="shared" si="31"/>
        <v>475.3</v>
      </c>
      <c r="I978" s="34">
        <v>413.3</v>
      </c>
    </row>
    <row r="979" s="8" customFormat="1" ht="20.1" customHeight="1" spans="1:9">
      <c r="A979" s="30" t="s">
        <v>2179</v>
      </c>
      <c r="B979" s="30" t="s">
        <v>2180</v>
      </c>
      <c r="C979" s="26" t="s">
        <v>1155</v>
      </c>
      <c r="D979" s="27">
        <v>6</v>
      </c>
      <c r="E979" s="33"/>
      <c r="F979" s="32">
        <f t="shared" si="32"/>
        <v>0</v>
      </c>
      <c r="G979" s="31"/>
      <c r="H979" s="31">
        <f t="shared" si="31"/>
        <v>5351.58</v>
      </c>
      <c r="I979" s="34">
        <v>4653.55</v>
      </c>
    </row>
    <row r="980" s="8" customFormat="1" ht="20.1" customHeight="1" spans="1:9">
      <c r="A980" s="30" t="s">
        <v>2181</v>
      </c>
      <c r="B980" s="30" t="s">
        <v>2182</v>
      </c>
      <c r="C980" s="26" t="s">
        <v>1155</v>
      </c>
      <c r="D980" s="27">
        <v>6</v>
      </c>
      <c r="E980" s="33"/>
      <c r="F980" s="32">
        <f t="shared" si="32"/>
        <v>0</v>
      </c>
      <c r="G980" s="31"/>
      <c r="H980" s="31">
        <f t="shared" si="31"/>
        <v>7455.89</v>
      </c>
      <c r="I980" s="34">
        <v>6483.38</v>
      </c>
    </row>
    <row r="981" s="8" customFormat="1" ht="20.1" customHeight="1" spans="1:9">
      <c r="A981" s="30" t="s">
        <v>2183</v>
      </c>
      <c r="B981" s="30" t="s">
        <v>2184</v>
      </c>
      <c r="C981" s="26" t="s">
        <v>1155</v>
      </c>
      <c r="D981" s="27">
        <v>2</v>
      </c>
      <c r="E981" s="33"/>
      <c r="F981" s="32">
        <f t="shared" si="32"/>
        <v>0</v>
      </c>
      <c r="G981" s="31"/>
      <c r="H981" s="31">
        <f t="shared" si="31"/>
        <v>11417.04</v>
      </c>
      <c r="I981" s="34">
        <v>9927.86</v>
      </c>
    </row>
    <row r="982" s="8" customFormat="1" ht="20.1" customHeight="1" spans="1:9">
      <c r="A982" s="30" t="s">
        <v>2185</v>
      </c>
      <c r="B982" s="30" t="s">
        <v>2186</v>
      </c>
      <c r="C982" s="26" t="s">
        <v>131</v>
      </c>
      <c r="D982" s="27">
        <v>2</v>
      </c>
      <c r="E982" s="33"/>
      <c r="F982" s="32">
        <f t="shared" si="32"/>
        <v>0</v>
      </c>
      <c r="G982" s="31"/>
      <c r="H982" s="31">
        <f t="shared" si="31"/>
        <v>30432.34</v>
      </c>
      <c r="I982" s="34">
        <v>26462.9</v>
      </c>
    </row>
    <row r="983" s="8" customFormat="1" ht="20.1" customHeight="1" spans="1:9">
      <c r="A983" s="30" t="s">
        <v>2187</v>
      </c>
      <c r="B983" s="30" t="s">
        <v>2188</v>
      </c>
      <c r="C983" s="26" t="s">
        <v>1155</v>
      </c>
      <c r="D983" s="27">
        <v>8</v>
      </c>
      <c r="E983" s="33"/>
      <c r="F983" s="32">
        <f t="shared" si="32"/>
        <v>0</v>
      </c>
      <c r="G983" s="31"/>
      <c r="H983" s="31">
        <f t="shared" si="31"/>
        <v>2616.14</v>
      </c>
      <c r="I983" s="34">
        <v>2274.9</v>
      </c>
    </row>
    <row r="984" s="8" customFormat="1" ht="20.1" customHeight="1" spans="1:9">
      <c r="A984" s="30" t="s">
        <v>2189</v>
      </c>
      <c r="B984" s="30" t="s">
        <v>2190</v>
      </c>
      <c r="C984" s="26" t="s">
        <v>1155</v>
      </c>
      <c r="D984" s="27">
        <v>22</v>
      </c>
      <c r="E984" s="33"/>
      <c r="F984" s="32">
        <f t="shared" si="32"/>
        <v>0</v>
      </c>
      <c r="G984" s="31"/>
      <c r="H984" s="31">
        <f t="shared" si="31"/>
        <v>4722.15</v>
      </c>
      <c r="I984" s="34">
        <v>4106.22</v>
      </c>
    </row>
    <row r="985" s="8" customFormat="1" ht="20.1" customHeight="1" spans="1:9">
      <c r="A985" s="30" t="s">
        <v>2191</v>
      </c>
      <c r="B985" s="30" t="s">
        <v>2192</v>
      </c>
      <c r="C985" s="26" t="s">
        <v>1155</v>
      </c>
      <c r="D985" s="27">
        <v>4</v>
      </c>
      <c r="E985" s="33"/>
      <c r="F985" s="32">
        <f t="shared" si="32"/>
        <v>0</v>
      </c>
      <c r="G985" s="31"/>
      <c r="H985" s="31">
        <f t="shared" si="31"/>
        <v>15505.11</v>
      </c>
      <c r="I985" s="34">
        <v>13482.7</v>
      </c>
    </row>
    <row r="986" s="8" customFormat="1" ht="20.1" customHeight="1" spans="1:9">
      <c r="A986" s="30" t="s">
        <v>2193</v>
      </c>
      <c r="B986" s="30" t="s">
        <v>2194</v>
      </c>
      <c r="C986" s="26" t="s">
        <v>1155</v>
      </c>
      <c r="D986" s="27">
        <v>2</v>
      </c>
      <c r="E986" s="33"/>
      <c r="F986" s="32">
        <f t="shared" si="32"/>
        <v>0</v>
      </c>
      <c r="G986" s="31"/>
      <c r="H986" s="31">
        <f t="shared" si="31"/>
        <v>24410.58</v>
      </c>
      <c r="I986" s="34">
        <v>21226.59</v>
      </c>
    </row>
    <row r="987" s="8" customFormat="1" ht="20.1" customHeight="1" spans="1:9">
      <c r="A987" s="30" t="s">
        <v>2195</v>
      </c>
      <c r="B987" s="30" t="s">
        <v>2196</v>
      </c>
      <c r="C987" s="26" t="s">
        <v>1155</v>
      </c>
      <c r="D987" s="27">
        <v>43</v>
      </c>
      <c r="E987" s="33"/>
      <c r="F987" s="32">
        <f t="shared" si="32"/>
        <v>0</v>
      </c>
      <c r="G987" s="31"/>
      <c r="H987" s="31">
        <f t="shared" si="31"/>
        <v>3015.63</v>
      </c>
      <c r="I987" s="34">
        <v>2622.29</v>
      </c>
    </row>
    <row r="988" s="8" customFormat="1" ht="20.1" customHeight="1" spans="1:9">
      <c r="A988" s="30" t="s">
        <v>2197</v>
      </c>
      <c r="B988" s="30" t="s">
        <v>2198</v>
      </c>
      <c r="C988" s="26" t="s">
        <v>1155</v>
      </c>
      <c r="D988" s="27">
        <v>19</v>
      </c>
      <c r="E988" s="33"/>
      <c r="F988" s="32">
        <f t="shared" si="32"/>
        <v>0</v>
      </c>
      <c r="G988" s="31"/>
      <c r="H988" s="31">
        <f t="shared" si="31"/>
        <v>1932.15</v>
      </c>
      <c r="I988" s="34">
        <v>1680.13</v>
      </c>
    </row>
    <row r="989" s="8" customFormat="1" ht="20.1" customHeight="1" spans="1:9">
      <c r="A989" s="30" t="s">
        <v>2199</v>
      </c>
      <c r="B989" s="30" t="s">
        <v>2200</v>
      </c>
      <c r="C989" s="26" t="s">
        <v>131</v>
      </c>
      <c r="D989" s="27">
        <v>43</v>
      </c>
      <c r="E989" s="33"/>
      <c r="F989" s="32">
        <f t="shared" si="32"/>
        <v>0</v>
      </c>
      <c r="G989" s="31"/>
      <c r="H989" s="31">
        <f t="shared" si="31"/>
        <v>269.26</v>
      </c>
      <c r="I989" s="34">
        <v>234.14</v>
      </c>
    </row>
    <row r="990" s="8" customFormat="1" ht="20.1" customHeight="1" spans="1:9">
      <c r="A990" s="30" t="s">
        <v>2201</v>
      </c>
      <c r="B990" s="30" t="s">
        <v>2202</v>
      </c>
      <c r="C990" s="26" t="s">
        <v>1155</v>
      </c>
      <c r="D990" s="27">
        <v>11</v>
      </c>
      <c r="E990" s="33"/>
      <c r="F990" s="32">
        <f t="shared" si="32"/>
        <v>0</v>
      </c>
      <c r="G990" s="31"/>
      <c r="H990" s="31">
        <f t="shared" si="31"/>
        <v>1057.91</v>
      </c>
      <c r="I990" s="34">
        <v>919.92</v>
      </c>
    </row>
    <row r="991" s="8" customFormat="1" ht="20.1" customHeight="1" spans="1:9">
      <c r="A991" s="30" t="s">
        <v>2203</v>
      </c>
      <c r="B991" s="30" t="s">
        <v>2204</v>
      </c>
      <c r="C991" s="26" t="s">
        <v>1155</v>
      </c>
      <c r="D991" s="27">
        <v>2</v>
      </c>
      <c r="E991" s="33"/>
      <c r="F991" s="32">
        <f t="shared" si="32"/>
        <v>0</v>
      </c>
      <c r="G991" s="31"/>
      <c r="H991" s="31">
        <f t="shared" si="31"/>
        <v>21941.48</v>
      </c>
      <c r="I991" s="34">
        <v>19079.55</v>
      </c>
    </row>
    <row r="992" s="8" customFormat="1" ht="20.1" customHeight="1" spans="1:9">
      <c r="A992" s="30" t="s">
        <v>2205</v>
      </c>
      <c r="B992" s="30" t="s">
        <v>2206</v>
      </c>
      <c r="C992" s="26" t="s">
        <v>1155</v>
      </c>
      <c r="D992" s="27">
        <v>2</v>
      </c>
      <c r="E992" s="33"/>
      <c r="F992" s="32">
        <f t="shared" si="32"/>
        <v>0</v>
      </c>
      <c r="G992" s="31"/>
      <c r="H992" s="31">
        <f t="shared" si="31"/>
        <v>7219.24</v>
      </c>
      <c r="I992" s="34">
        <v>6277.6</v>
      </c>
    </row>
    <row r="993" s="8" customFormat="1" ht="20.1" customHeight="1" spans="1:9">
      <c r="A993" s="30" t="s">
        <v>2207</v>
      </c>
      <c r="B993" s="30" t="s">
        <v>2208</v>
      </c>
      <c r="C993" s="26" t="s">
        <v>1155</v>
      </c>
      <c r="D993" s="27">
        <v>4</v>
      </c>
      <c r="E993" s="33"/>
      <c r="F993" s="32">
        <f t="shared" si="32"/>
        <v>0</v>
      </c>
      <c r="G993" s="31"/>
      <c r="H993" s="31">
        <f t="shared" si="31"/>
        <v>1917.49</v>
      </c>
      <c r="I993" s="34">
        <v>1667.38</v>
      </c>
    </row>
    <row r="994" s="8" customFormat="1" ht="20.1" customHeight="1" spans="1:9">
      <c r="A994" s="30" t="s">
        <v>2209</v>
      </c>
      <c r="B994" s="30" t="s">
        <v>2210</v>
      </c>
      <c r="C994" s="26" t="s">
        <v>1155</v>
      </c>
      <c r="D994" s="27">
        <v>12</v>
      </c>
      <c r="E994" s="33"/>
      <c r="F994" s="32">
        <f t="shared" si="32"/>
        <v>0</v>
      </c>
      <c r="G994" s="31"/>
      <c r="H994" s="31">
        <f t="shared" si="31"/>
        <v>3179.04</v>
      </c>
      <c r="I994" s="34">
        <v>2764.38</v>
      </c>
    </row>
    <row r="995" s="8" customFormat="1" ht="20.1" customHeight="1" spans="1:9">
      <c r="A995" s="30" t="s">
        <v>2211</v>
      </c>
      <c r="B995" s="30" t="s">
        <v>2212</v>
      </c>
      <c r="C995" s="26" t="s">
        <v>1112</v>
      </c>
      <c r="D995" s="27">
        <v>152</v>
      </c>
      <c r="E995" s="33"/>
      <c r="F995" s="32">
        <f t="shared" si="32"/>
        <v>0</v>
      </c>
      <c r="G995" s="31"/>
      <c r="H995" s="31">
        <f t="shared" si="31"/>
        <v>82.31</v>
      </c>
      <c r="I995" s="34">
        <v>71.57</v>
      </c>
    </row>
    <row r="996" s="8" customFormat="1" ht="20.1" customHeight="1" spans="1:9">
      <c r="A996" s="30" t="s">
        <v>2213</v>
      </c>
      <c r="B996" s="30" t="s">
        <v>2214</v>
      </c>
      <c r="C996" s="26" t="s">
        <v>2215</v>
      </c>
      <c r="D996" s="27">
        <v>2</v>
      </c>
      <c r="E996" s="33"/>
      <c r="F996" s="32">
        <f t="shared" si="32"/>
        <v>0</v>
      </c>
      <c r="G996" s="31"/>
      <c r="H996" s="31">
        <f t="shared" si="31"/>
        <v>523.38</v>
      </c>
      <c r="I996" s="34">
        <v>455.11</v>
      </c>
    </row>
    <row r="997" s="8" customFormat="1" ht="20.1" customHeight="1" spans="1:9">
      <c r="A997" s="30" t="s">
        <v>2216</v>
      </c>
      <c r="B997" s="30" t="s">
        <v>2217</v>
      </c>
      <c r="C997" s="26" t="s">
        <v>1112</v>
      </c>
      <c r="D997" s="27">
        <v>2</v>
      </c>
      <c r="E997" s="33"/>
      <c r="F997" s="32">
        <f t="shared" si="32"/>
        <v>0</v>
      </c>
      <c r="G997" s="31"/>
      <c r="H997" s="31">
        <f t="shared" ref="H997:H1060" si="33">ROUND(ROUND(I997,2)*1.15,2)</f>
        <v>829.74</v>
      </c>
      <c r="I997" s="34">
        <v>721.51</v>
      </c>
    </row>
    <row r="998" s="8" customFormat="1" ht="20.1" customHeight="1" spans="1:9">
      <c r="A998" s="30" t="s">
        <v>2218</v>
      </c>
      <c r="B998" s="30" t="s">
        <v>2219</v>
      </c>
      <c r="C998" s="26" t="s">
        <v>2220</v>
      </c>
      <c r="D998" s="27">
        <v>2</v>
      </c>
      <c r="E998" s="33"/>
      <c r="F998" s="32">
        <f t="shared" si="32"/>
        <v>0</v>
      </c>
      <c r="G998" s="31"/>
      <c r="H998" s="31">
        <f t="shared" si="33"/>
        <v>68735.91</v>
      </c>
      <c r="I998" s="34">
        <v>59770.36</v>
      </c>
    </row>
    <row r="999" s="8" customFormat="1" ht="20.1" customHeight="1" spans="1:9">
      <c r="A999" s="30" t="s">
        <v>2221</v>
      </c>
      <c r="B999" s="30" t="s">
        <v>2222</v>
      </c>
      <c r="C999" s="26" t="s">
        <v>1155</v>
      </c>
      <c r="D999" s="27">
        <v>2</v>
      </c>
      <c r="E999" s="33"/>
      <c r="F999" s="32">
        <f t="shared" si="32"/>
        <v>0</v>
      </c>
      <c r="G999" s="31"/>
      <c r="H999" s="31">
        <f t="shared" si="33"/>
        <v>16485.81</v>
      </c>
      <c r="I999" s="34">
        <v>14335.49</v>
      </c>
    </row>
    <row r="1000" s="8" customFormat="1" ht="20.1" customHeight="1" spans="1:9">
      <c r="A1000" s="30" t="s">
        <v>2223</v>
      </c>
      <c r="B1000" s="30" t="s">
        <v>2224</v>
      </c>
      <c r="C1000" s="26" t="s">
        <v>1112</v>
      </c>
      <c r="D1000" s="27">
        <v>2</v>
      </c>
      <c r="E1000" s="33"/>
      <c r="F1000" s="32">
        <f t="shared" si="32"/>
        <v>0</v>
      </c>
      <c r="G1000" s="31"/>
      <c r="H1000" s="31">
        <f t="shared" si="33"/>
        <v>14612.27</v>
      </c>
      <c r="I1000" s="34">
        <v>12706.32</v>
      </c>
    </row>
    <row r="1001" s="8" customFormat="1" ht="20.1" customHeight="1" spans="1:9">
      <c r="A1001" s="30" t="s">
        <v>2225</v>
      </c>
      <c r="B1001" s="30" t="s">
        <v>2226</v>
      </c>
      <c r="C1001" s="26" t="s">
        <v>1155</v>
      </c>
      <c r="D1001" s="27">
        <v>2</v>
      </c>
      <c r="E1001" s="33"/>
      <c r="F1001" s="32">
        <f t="shared" si="32"/>
        <v>0</v>
      </c>
      <c r="G1001" s="31"/>
      <c r="H1001" s="31">
        <f t="shared" si="33"/>
        <v>10953.55</v>
      </c>
      <c r="I1001" s="34">
        <v>9524.83</v>
      </c>
    </row>
    <row r="1002" s="8" customFormat="1" ht="20.1" customHeight="1" spans="1:9">
      <c r="A1002" s="30" t="s">
        <v>2227</v>
      </c>
      <c r="B1002" s="30" t="s">
        <v>2228</v>
      </c>
      <c r="C1002" s="26" t="s">
        <v>1155</v>
      </c>
      <c r="D1002" s="27">
        <v>2</v>
      </c>
      <c r="E1002" s="33"/>
      <c r="F1002" s="32">
        <f t="shared" si="32"/>
        <v>0</v>
      </c>
      <c r="G1002" s="31"/>
      <c r="H1002" s="31">
        <f t="shared" si="33"/>
        <v>852.32</v>
      </c>
      <c r="I1002" s="34">
        <v>741.15</v>
      </c>
    </row>
    <row r="1003" s="8" customFormat="1" ht="20.1" customHeight="1" spans="1:9">
      <c r="A1003" s="30" t="s">
        <v>2229</v>
      </c>
      <c r="B1003" s="30" t="s">
        <v>2230</v>
      </c>
      <c r="C1003" s="26" t="s">
        <v>1155</v>
      </c>
      <c r="D1003" s="27">
        <v>2</v>
      </c>
      <c r="E1003" s="33"/>
      <c r="F1003" s="32">
        <f t="shared" si="32"/>
        <v>0</v>
      </c>
      <c r="G1003" s="31"/>
      <c r="H1003" s="31">
        <f t="shared" si="33"/>
        <v>1454.26</v>
      </c>
      <c r="I1003" s="34">
        <v>1264.57</v>
      </c>
    </row>
    <row r="1004" s="8" customFormat="1" ht="20.1" customHeight="1" spans="1:9">
      <c r="A1004" s="30" t="s">
        <v>2231</v>
      </c>
      <c r="B1004" s="30" t="s">
        <v>2232</v>
      </c>
      <c r="C1004" s="26" t="s">
        <v>1155</v>
      </c>
      <c r="D1004" s="27">
        <v>2</v>
      </c>
      <c r="E1004" s="33"/>
      <c r="F1004" s="32">
        <f t="shared" si="32"/>
        <v>0</v>
      </c>
      <c r="G1004" s="31"/>
      <c r="H1004" s="31">
        <f t="shared" si="33"/>
        <v>3328.78</v>
      </c>
      <c r="I1004" s="34">
        <v>2894.59</v>
      </c>
    </row>
    <row r="1005" s="8" customFormat="1" ht="20.1" customHeight="1" spans="1:9">
      <c r="A1005" s="30" t="s">
        <v>2233</v>
      </c>
      <c r="B1005" s="30" t="s">
        <v>2234</v>
      </c>
      <c r="C1005" s="26" t="s">
        <v>1155</v>
      </c>
      <c r="D1005" s="27">
        <v>2</v>
      </c>
      <c r="E1005" s="33"/>
      <c r="F1005" s="32">
        <f t="shared" si="32"/>
        <v>0</v>
      </c>
      <c r="G1005" s="31"/>
      <c r="H1005" s="31">
        <f t="shared" si="33"/>
        <v>1442.47</v>
      </c>
      <c r="I1005" s="34">
        <v>1254.32</v>
      </c>
    </row>
    <row r="1006" s="8" customFormat="1" ht="20.1" customHeight="1" spans="1:9">
      <c r="A1006" s="30" t="s">
        <v>2235</v>
      </c>
      <c r="B1006" s="30" t="s">
        <v>2236</v>
      </c>
      <c r="C1006" s="26" t="s">
        <v>1155</v>
      </c>
      <c r="D1006" s="27">
        <v>6</v>
      </c>
      <c r="E1006" s="33"/>
      <c r="F1006" s="32">
        <f t="shared" si="32"/>
        <v>0</v>
      </c>
      <c r="G1006" s="31"/>
      <c r="H1006" s="31">
        <f t="shared" si="33"/>
        <v>3563.47</v>
      </c>
      <c r="I1006" s="34">
        <v>3098.67</v>
      </c>
    </row>
    <row r="1007" s="8" customFormat="1" ht="20.1" customHeight="1" spans="1:9">
      <c r="A1007" s="30" t="s">
        <v>2237</v>
      </c>
      <c r="B1007" s="30" t="s">
        <v>2238</v>
      </c>
      <c r="C1007" s="26" t="s">
        <v>1155</v>
      </c>
      <c r="D1007" s="27">
        <v>4</v>
      </c>
      <c r="E1007" s="33"/>
      <c r="F1007" s="32">
        <f t="shared" si="32"/>
        <v>0</v>
      </c>
      <c r="G1007" s="31"/>
      <c r="H1007" s="31">
        <f t="shared" si="33"/>
        <v>7134.78</v>
      </c>
      <c r="I1007" s="34">
        <v>6204.16</v>
      </c>
    </row>
    <row r="1008" s="8" customFormat="1" ht="20.1" customHeight="1" spans="1:9">
      <c r="A1008" s="30" t="s">
        <v>2239</v>
      </c>
      <c r="B1008" s="30" t="s">
        <v>2240</v>
      </c>
      <c r="C1008" s="26" t="s">
        <v>1155</v>
      </c>
      <c r="D1008" s="27">
        <v>2</v>
      </c>
      <c r="E1008" s="33"/>
      <c r="F1008" s="32">
        <f t="shared" si="32"/>
        <v>0</v>
      </c>
      <c r="G1008" s="31"/>
      <c r="H1008" s="31">
        <f t="shared" si="33"/>
        <v>17716.19</v>
      </c>
      <c r="I1008" s="34">
        <v>15405.38</v>
      </c>
    </row>
    <row r="1009" s="8" customFormat="1" ht="20.1" customHeight="1" spans="1:9">
      <c r="A1009" s="30" t="s">
        <v>2241</v>
      </c>
      <c r="B1009" s="30" t="s">
        <v>2242</v>
      </c>
      <c r="C1009" s="26" t="s">
        <v>1155</v>
      </c>
      <c r="D1009" s="27">
        <v>11</v>
      </c>
      <c r="E1009" s="33"/>
      <c r="F1009" s="32">
        <f t="shared" si="32"/>
        <v>0</v>
      </c>
      <c r="G1009" s="31"/>
      <c r="H1009" s="31">
        <f t="shared" si="33"/>
        <v>3327.09</v>
      </c>
      <c r="I1009" s="34">
        <v>2893.12</v>
      </c>
    </row>
    <row r="1010" s="8" customFormat="1" ht="20.1" customHeight="1" spans="1:9">
      <c r="A1010" s="30" t="s">
        <v>2243</v>
      </c>
      <c r="B1010" s="30" t="s">
        <v>2244</v>
      </c>
      <c r="C1010" s="26" t="s">
        <v>2245</v>
      </c>
      <c r="D1010" s="27">
        <v>2</v>
      </c>
      <c r="E1010" s="33"/>
      <c r="F1010" s="32">
        <f t="shared" si="32"/>
        <v>0</v>
      </c>
      <c r="G1010" s="31"/>
      <c r="H1010" s="31">
        <f t="shared" si="33"/>
        <v>33622.67</v>
      </c>
      <c r="I1010" s="34">
        <v>29237.1</v>
      </c>
    </row>
    <row r="1011" s="8" customFormat="1" ht="20.1" customHeight="1" spans="1:9">
      <c r="A1011" s="30" t="s">
        <v>2246</v>
      </c>
      <c r="B1011" s="30" t="s">
        <v>2247</v>
      </c>
      <c r="C1011" s="26" t="s">
        <v>1155</v>
      </c>
      <c r="D1011" s="27">
        <v>2</v>
      </c>
      <c r="E1011" s="33"/>
      <c r="F1011" s="32">
        <f t="shared" si="32"/>
        <v>0</v>
      </c>
      <c r="G1011" s="31"/>
      <c r="H1011" s="31">
        <f t="shared" si="33"/>
        <v>48331.17</v>
      </c>
      <c r="I1011" s="34">
        <v>42027.1</v>
      </c>
    </row>
    <row r="1012" s="8" customFormat="1" ht="20.1" customHeight="1" spans="1:9">
      <c r="A1012" s="30" t="s">
        <v>2248</v>
      </c>
      <c r="B1012" s="30" t="s">
        <v>2249</v>
      </c>
      <c r="C1012" s="26" t="s">
        <v>1155</v>
      </c>
      <c r="D1012" s="27">
        <v>2</v>
      </c>
      <c r="E1012" s="33"/>
      <c r="F1012" s="32">
        <f t="shared" si="32"/>
        <v>0</v>
      </c>
      <c r="G1012" s="31"/>
      <c r="H1012" s="31">
        <f t="shared" si="33"/>
        <v>29387.55</v>
      </c>
      <c r="I1012" s="34">
        <v>25554.39</v>
      </c>
    </row>
    <row r="1013" s="8" customFormat="1" ht="20.1" customHeight="1" spans="1:9">
      <c r="A1013" s="30" t="s">
        <v>2250</v>
      </c>
      <c r="B1013" s="30" t="s">
        <v>2251</v>
      </c>
      <c r="C1013" s="26" t="s">
        <v>1155</v>
      </c>
      <c r="D1013" s="27">
        <v>2</v>
      </c>
      <c r="E1013" s="33"/>
      <c r="F1013" s="32">
        <f t="shared" si="32"/>
        <v>0</v>
      </c>
      <c r="G1013" s="31"/>
      <c r="H1013" s="31">
        <f t="shared" si="33"/>
        <v>46306.41</v>
      </c>
      <c r="I1013" s="34">
        <v>40266.44</v>
      </c>
    </row>
    <row r="1014" s="8" customFormat="1" ht="20.1" customHeight="1" spans="1:9">
      <c r="A1014" s="30" t="s">
        <v>2252</v>
      </c>
      <c r="B1014" s="30" t="s">
        <v>2253</v>
      </c>
      <c r="C1014" s="26" t="s">
        <v>2254</v>
      </c>
      <c r="D1014" s="27">
        <v>2</v>
      </c>
      <c r="E1014" s="33"/>
      <c r="F1014" s="32">
        <f t="shared" si="32"/>
        <v>0</v>
      </c>
      <c r="G1014" s="31"/>
      <c r="H1014" s="31">
        <f t="shared" si="33"/>
        <v>734.49</v>
      </c>
      <c r="I1014" s="34">
        <v>638.69</v>
      </c>
    </row>
    <row r="1015" s="8" customFormat="1" ht="20.1" customHeight="1" spans="1:9">
      <c r="A1015" s="30" t="s">
        <v>2255</v>
      </c>
      <c r="B1015" s="30" t="s">
        <v>2256</v>
      </c>
      <c r="C1015" s="26" t="s">
        <v>2220</v>
      </c>
      <c r="D1015" s="27">
        <v>2</v>
      </c>
      <c r="E1015" s="33"/>
      <c r="F1015" s="32">
        <f t="shared" si="32"/>
        <v>0</v>
      </c>
      <c r="G1015" s="31"/>
      <c r="H1015" s="31">
        <f t="shared" si="33"/>
        <v>147291.24</v>
      </c>
      <c r="I1015" s="34">
        <v>128079.34</v>
      </c>
    </row>
    <row r="1016" s="8" customFormat="1" ht="20.1" customHeight="1" spans="1:9">
      <c r="A1016" s="30" t="s">
        <v>2257</v>
      </c>
      <c r="B1016" s="30" t="s">
        <v>2258</v>
      </c>
      <c r="C1016" s="26" t="s">
        <v>1112</v>
      </c>
      <c r="D1016" s="27">
        <v>1</v>
      </c>
      <c r="E1016" s="33"/>
      <c r="F1016" s="32">
        <f t="shared" si="32"/>
        <v>0</v>
      </c>
      <c r="G1016" s="31"/>
      <c r="H1016" s="31">
        <f t="shared" si="33"/>
        <v>41946.58</v>
      </c>
      <c r="I1016" s="34">
        <v>36475.29</v>
      </c>
    </row>
    <row r="1017" s="8" customFormat="1" ht="20.1" customHeight="1" spans="1:9">
      <c r="A1017" s="30" t="s">
        <v>2259</v>
      </c>
      <c r="B1017" s="30" t="s">
        <v>2260</v>
      </c>
      <c r="C1017" s="26" t="s">
        <v>131</v>
      </c>
      <c r="D1017" s="27">
        <v>1</v>
      </c>
      <c r="E1017" s="33"/>
      <c r="F1017" s="32">
        <f t="shared" si="32"/>
        <v>0</v>
      </c>
      <c r="G1017" s="31"/>
      <c r="H1017" s="31">
        <f t="shared" si="33"/>
        <v>29147.96</v>
      </c>
      <c r="I1017" s="34">
        <v>25346.05</v>
      </c>
    </row>
    <row r="1018" s="8" customFormat="1" ht="20.1" customHeight="1" spans="1:9">
      <c r="A1018" s="30" t="s">
        <v>2261</v>
      </c>
      <c r="B1018" s="30" t="s">
        <v>2262</v>
      </c>
      <c r="C1018" s="26" t="s">
        <v>1155</v>
      </c>
      <c r="D1018" s="27">
        <v>1</v>
      </c>
      <c r="E1018" s="33"/>
      <c r="F1018" s="32">
        <f t="shared" si="32"/>
        <v>0</v>
      </c>
      <c r="G1018" s="31"/>
      <c r="H1018" s="31">
        <f t="shared" si="33"/>
        <v>5315.25</v>
      </c>
      <c r="I1018" s="34">
        <v>4621.96</v>
      </c>
    </row>
    <row r="1019" s="8" customFormat="1" ht="20.1" customHeight="1" spans="1:9">
      <c r="A1019" s="30" t="s">
        <v>2263</v>
      </c>
      <c r="B1019" s="30" t="s">
        <v>2264</v>
      </c>
      <c r="C1019" s="26"/>
      <c r="D1019" s="27"/>
      <c r="E1019" s="31"/>
      <c r="F1019" s="32"/>
      <c r="G1019" s="31"/>
      <c r="H1019" s="31"/>
      <c r="I1019" s="34"/>
    </row>
    <row r="1020" s="8" customFormat="1" ht="20.1" customHeight="1" spans="1:9">
      <c r="A1020" s="30" t="s">
        <v>2265</v>
      </c>
      <c r="B1020" s="30" t="s">
        <v>2266</v>
      </c>
      <c r="C1020" s="26" t="s">
        <v>131</v>
      </c>
      <c r="D1020" s="27">
        <v>5</v>
      </c>
      <c r="E1020" s="33"/>
      <c r="F1020" s="32">
        <f t="shared" si="32"/>
        <v>0</v>
      </c>
      <c r="G1020" s="31"/>
      <c r="H1020" s="31">
        <f t="shared" si="33"/>
        <v>164.97</v>
      </c>
      <c r="I1020" s="34">
        <v>143.45</v>
      </c>
    </row>
    <row r="1021" s="8" customFormat="1" ht="20.1" customHeight="1" spans="1:9">
      <c r="A1021" s="30" t="s">
        <v>2267</v>
      </c>
      <c r="B1021" s="30" t="s">
        <v>2268</v>
      </c>
      <c r="C1021" s="26" t="s">
        <v>1155</v>
      </c>
      <c r="D1021" s="27">
        <v>1</v>
      </c>
      <c r="E1021" s="33"/>
      <c r="F1021" s="32">
        <f t="shared" si="32"/>
        <v>0</v>
      </c>
      <c r="G1021" s="31"/>
      <c r="H1021" s="31">
        <f t="shared" si="33"/>
        <v>22675.98</v>
      </c>
      <c r="I1021" s="34">
        <v>19718.24</v>
      </c>
    </row>
    <row r="1022" s="8" customFormat="1" ht="20.1" customHeight="1" spans="1:9">
      <c r="A1022" s="30" t="s">
        <v>2269</v>
      </c>
      <c r="B1022" s="30" t="s">
        <v>2270</v>
      </c>
      <c r="C1022" s="26" t="s">
        <v>1155</v>
      </c>
      <c r="D1022" s="27">
        <v>1</v>
      </c>
      <c r="E1022" s="33"/>
      <c r="F1022" s="32">
        <f t="shared" si="32"/>
        <v>0</v>
      </c>
      <c r="G1022" s="31"/>
      <c r="H1022" s="31">
        <f t="shared" si="33"/>
        <v>7058.19</v>
      </c>
      <c r="I1022" s="34">
        <v>6137.56</v>
      </c>
    </row>
    <row r="1023" s="8" customFormat="1" ht="20.1" customHeight="1" spans="1:9">
      <c r="A1023" s="30" t="s">
        <v>2271</v>
      </c>
      <c r="B1023" s="30" t="s">
        <v>2272</v>
      </c>
      <c r="C1023" s="26" t="s">
        <v>1155</v>
      </c>
      <c r="D1023" s="27">
        <v>1</v>
      </c>
      <c r="E1023" s="33"/>
      <c r="F1023" s="32">
        <f t="shared" si="32"/>
        <v>0</v>
      </c>
      <c r="G1023" s="31"/>
      <c r="H1023" s="31">
        <f t="shared" si="33"/>
        <v>9697.65</v>
      </c>
      <c r="I1023" s="34">
        <v>8432.74</v>
      </c>
    </row>
    <row r="1024" s="8" customFormat="1" ht="20.1" customHeight="1" spans="1:9">
      <c r="A1024" s="30" t="s">
        <v>2273</v>
      </c>
      <c r="B1024" s="30" t="s">
        <v>2274</v>
      </c>
      <c r="C1024" s="26" t="s">
        <v>1155</v>
      </c>
      <c r="D1024" s="27">
        <v>1</v>
      </c>
      <c r="E1024" s="33"/>
      <c r="F1024" s="32">
        <f t="shared" si="32"/>
        <v>0</v>
      </c>
      <c r="G1024" s="31"/>
      <c r="H1024" s="31">
        <f t="shared" si="33"/>
        <v>24128.27</v>
      </c>
      <c r="I1024" s="34">
        <v>20981.1</v>
      </c>
    </row>
    <row r="1025" s="8" customFormat="1" ht="20.1" customHeight="1" spans="1:9">
      <c r="A1025" s="30" t="s">
        <v>2275</v>
      </c>
      <c r="B1025" s="30" t="s">
        <v>2276</v>
      </c>
      <c r="C1025" s="26" t="s">
        <v>1155</v>
      </c>
      <c r="D1025" s="27">
        <v>1</v>
      </c>
      <c r="E1025" s="33"/>
      <c r="F1025" s="32">
        <f t="shared" si="32"/>
        <v>0</v>
      </c>
      <c r="G1025" s="31"/>
      <c r="H1025" s="31">
        <f t="shared" si="33"/>
        <v>7779.92</v>
      </c>
      <c r="I1025" s="34">
        <v>6765.15</v>
      </c>
    </row>
    <row r="1026" s="8" customFormat="1" ht="20.1" customHeight="1" spans="1:9">
      <c r="A1026" s="30" t="s">
        <v>2277</v>
      </c>
      <c r="B1026" s="30" t="s">
        <v>2278</v>
      </c>
      <c r="C1026" s="26" t="s">
        <v>131</v>
      </c>
      <c r="D1026" s="27">
        <v>1</v>
      </c>
      <c r="E1026" s="33"/>
      <c r="F1026" s="32">
        <f t="shared" si="32"/>
        <v>0</v>
      </c>
      <c r="G1026" s="31"/>
      <c r="H1026" s="31">
        <f t="shared" si="33"/>
        <v>6385.57</v>
      </c>
      <c r="I1026" s="34">
        <v>5552.67</v>
      </c>
    </row>
    <row r="1027" s="8" customFormat="1" ht="20.1" customHeight="1" spans="1:9">
      <c r="A1027" s="30" t="s">
        <v>2279</v>
      </c>
      <c r="B1027" s="30" t="s">
        <v>2280</v>
      </c>
      <c r="C1027" s="26" t="s">
        <v>1155</v>
      </c>
      <c r="D1027" s="27">
        <v>1</v>
      </c>
      <c r="E1027" s="33"/>
      <c r="F1027" s="32">
        <f t="shared" si="32"/>
        <v>0</v>
      </c>
      <c r="G1027" s="31"/>
      <c r="H1027" s="31">
        <f t="shared" si="33"/>
        <v>4163.44</v>
      </c>
      <c r="I1027" s="34">
        <v>3620.38</v>
      </c>
    </row>
    <row r="1028" s="8" customFormat="1" ht="20.1" customHeight="1" spans="1:9">
      <c r="A1028" s="30" t="s">
        <v>2281</v>
      </c>
      <c r="B1028" s="30" t="s">
        <v>2282</v>
      </c>
      <c r="C1028" s="26" t="s">
        <v>131</v>
      </c>
      <c r="D1028" s="27">
        <v>142</v>
      </c>
      <c r="E1028" s="33"/>
      <c r="F1028" s="32">
        <f t="shared" si="32"/>
        <v>0</v>
      </c>
      <c r="G1028" s="31"/>
      <c r="H1028" s="31">
        <f t="shared" si="33"/>
        <v>208.87</v>
      </c>
      <c r="I1028" s="34">
        <v>181.63</v>
      </c>
    </row>
    <row r="1029" s="8" customFormat="1" ht="20.1" customHeight="1" spans="1:9">
      <c r="A1029" s="30" t="s">
        <v>2283</v>
      </c>
      <c r="B1029" s="30" t="s">
        <v>2284</v>
      </c>
      <c r="C1029" s="26" t="s">
        <v>131</v>
      </c>
      <c r="D1029" s="27">
        <v>89</v>
      </c>
      <c r="E1029" s="33"/>
      <c r="F1029" s="32">
        <f t="shared" si="32"/>
        <v>0</v>
      </c>
      <c r="G1029" s="31"/>
      <c r="H1029" s="31">
        <f t="shared" si="33"/>
        <v>137.75</v>
      </c>
      <c r="I1029" s="34">
        <v>119.78</v>
      </c>
    </row>
    <row r="1030" s="8" customFormat="1" ht="20.1" customHeight="1" spans="1:9">
      <c r="A1030" s="30" t="s">
        <v>2285</v>
      </c>
      <c r="B1030" s="30" t="s">
        <v>2286</v>
      </c>
      <c r="C1030" s="26" t="s">
        <v>131</v>
      </c>
      <c r="D1030" s="27">
        <v>39</v>
      </c>
      <c r="E1030" s="33"/>
      <c r="F1030" s="32">
        <f t="shared" si="32"/>
        <v>0</v>
      </c>
      <c r="G1030" s="31"/>
      <c r="H1030" s="31">
        <f t="shared" si="33"/>
        <v>299.14</v>
      </c>
      <c r="I1030" s="34">
        <v>260.12</v>
      </c>
    </row>
    <row r="1031" s="8" customFormat="1" ht="20.1" customHeight="1" spans="1:9">
      <c r="A1031" s="30" t="s">
        <v>2287</v>
      </c>
      <c r="B1031" s="30" t="s">
        <v>2288</v>
      </c>
      <c r="C1031" s="26" t="s">
        <v>1155</v>
      </c>
      <c r="D1031" s="27">
        <v>116</v>
      </c>
      <c r="E1031" s="33"/>
      <c r="F1031" s="32">
        <f t="shared" ref="F1031:F1094" si="34">IF(OR(E1031&lt;G1031,E1031&gt;H1031),"不符合单价范围",(ROUND(ROUND(E1031,2)*D1031,0)))</f>
        <v>0</v>
      </c>
      <c r="G1031" s="31"/>
      <c r="H1031" s="31">
        <f t="shared" si="33"/>
        <v>267.56</v>
      </c>
      <c r="I1031" s="34">
        <v>232.66</v>
      </c>
    </row>
    <row r="1032" s="8" customFormat="1" ht="20.1" customHeight="1" spans="1:9">
      <c r="A1032" s="30" t="s">
        <v>2289</v>
      </c>
      <c r="B1032" s="30" t="s">
        <v>2290</v>
      </c>
      <c r="C1032" s="26" t="s">
        <v>1155</v>
      </c>
      <c r="D1032" s="27">
        <v>104</v>
      </c>
      <c r="E1032" s="33"/>
      <c r="F1032" s="32">
        <f t="shared" si="34"/>
        <v>0</v>
      </c>
      <c r="G1032" s="31"/>
      <c r="H1032" s="31">
        <f t="shared" si="33"/>
        <v>267.55</v>
      </c>
      <c r="I1032" s="34">
        <v>232.65</v>
      </c>
    </row>
    <row r="1033" s="8" customFormat="1" ht="20.1" customHeight="1" spans="1:9">
      <c r="A1033" s="30" t="s">
        <v>2291</v>
      </c>
      <c r="B1033" s="30" t="s">
        <v>2292</v>
      </c>
      <c r="C1033" s="26" t="s">
        <v>131</v>
      </c>
      <c r="D1033" s="27">
        <v>447</v>
      </c>
      <c r="E1033" s="33"/>
      <c r="F1033" s="32">
        <f t="shared" si="34"/>
        <v>0</v>
      </c>
      <c r="G1033" s="31"/>
      <c r="H1033" s="31">
        <f t="shared" si="33"/>
        <v>137.17</v>
      </c>
      <c r="I1033" s="34">
        <v>119.28</v>
      </c>
    </row>
    <row r="1034" s="8" customFormat="1" ht="20.1" customHeight="1" spans="1:9">
      <c r="A1034" s="30" t="s">
        <v>2293</v>
      </c>
      <c r="B1034" s="30" t="s">
        <v>2294</v>
      </c>
      <c r="C1034" s="26" t="s">
        <v>131</v>
      </c>
      <c r="D1034" s="27">
        <v>71</v>
      </c>
      <c r="E1034" s="33"/>
      <c r="F1034" s="32">
        <f t="shared" si="34"/>
        <v>0</v>
      </c>
      <c r="G1034" s="31"/>
      <c r="H1034" s="31">
        <f t="shared" si="33"/>
        <v>132.03</v>
      </c>
      <c r="I1034" s="34">
        <v>114.81</v>
      </c>
    </row>
    <row r="1035" s="8" customFormat="1" ht="20.1" customHeight="1" spans="1:9">
      <c r="A1035" s="30" t="s">
        <v>2295</v>
      </c>
      <c r="B1035" s="30" t="s">
        <v>2296</v>
      </c>
      <c r="C1035" s="26" t="s">
        <v>1155</v>
      </c>
      <c r="D1035" s="27">
        <v>2</v>
      </c>
      <c r="E1035" s="33"/>
      <c r="F1035" s="32">
        <f t="shared" si="34"/>
        <v>0</v>
      </c>
      <c r="G1035" s="31"/>
      <c r="H1035" s="31">
        <f t="shared" si="33"/>
        <v>951.5</v>
      </c>
      <c r="I1035" s="34">
        <v>827.39</v>
      </c>
    </row>
    <row r="1036" s="8" customFormat="1" ht="20.1" customHeight="1" spans="1:9">
      <c r="A1036" s="30" t="s">
        <v>2297</v>
      </c>
      <c r="B1036" s="30" t="s">
        <v>2298</v>
      </c>
      <c r="C1036" s="26" t="s">
        <v>131</v>
      </c>
      <c r="D1036" s="27">
        <v>90</v>
      </c>
      <c r="E1036" s="33"/>
      <c r="F1036" s="32">
        <f t="shared" si="34"/>
        <v>0</v>
      </c>
      <c r="G1036" s="31"/>
      <c r="H1036" s="31">
        <f t="shared" si="33"/>
        <v>185.2</v>
      </c>
      <c r="I1036" s="34">
        <v>161.04</v>
      </c>
    </row>
    <row r="1037" s="8" customFormat="1" ht="20.1" customHeight="1" spans="1:9">
      <c r="A1037" s="30" t="s">
        <v>2299</v>
      </c>
      <c r="B1037" s="30" t="s">
        <v>2300</v>
      </c>
      <c r="C1037" s="26" t="s">
        <v>1155</v>
      </c>
      <c r="D1037" s="27">
        <v>3</v>
      </c>
      <c r="E1037" s="33"/>
      <c r="F1037" s="32">
        <f t="shared" si="34"/>
        <v>0</v>
      </c>
      <c r="G1037" s="31"/>
      <c r="H1037" s="31">
        <f t="shared" si="33"/>
        <v>879.82</v>
      </c>
      <c r="I1037" s="34">
        <v>765.06</v>
      </c>
    </row>
    <row r="1038" s="8" customFormat="1" ht="20.1" customHeight="1" spans="1:9">
      <c r="A1038" s="30" t="s">
        <v>2301</v>
      </c>
      <c r="B1038" s="30" t="s">
        <v>2302</v>
      </c>
      <c r="C1038" s="26" t="s">
        <v>1155</v>
      </c>
      <c r="D1038" s="27">
        <v>2</v>
      </c>
      <c r="E1038" s="33"/>
      <c r="F1038" s="32">
        <f t="shared" si="34"/>
        <v>0</v>
      </c>
      <c r="G1038" s="31"/>
      <c r="H1038" s="31">
        <f t="shared" si="33"/>
        <v>1588.78</v>
      </c>
      <c r="I1038" s="34">
        <v>1381.55</v>
      </c>
    </row>
    <row r="1039" s="8" customFormat="1" ht="20.1" customHeight="1" spans="1:9">
      <c r="A1039" s="30" t="s">
        <v>2303</v>
      </c>
      <c r="B1039" s="30" t="s">
        <v>2304</v>
      </c>
      <c r="C1039" s="26" t="s">
        <v>131</v>
      </c>
      <c r="D1039" s="27">
        <v>23</v>
      </c>
      <c r="E1039" s="33"/>
      <c r="F1039" s="32">
        <f t="shared" si="34"/>
        <v>0</v>
      </c>
      <c r="G1039" s="31"/>
      <c r="H1039" s="31">
        <f t="shared" si="33"/>
        <v>267.51</v>
      </c>
      <c r="I1039" s="34">
        <v>232.62</v>
      </c>
    </row>
    <row r="1040" s="8" customFormat="1" ht="20.1" customHeight="1" spans="1:9">
      <c r="A1040" s="30" t="s">
        <v>2305</v>
      </c>
      <c r="B1040" s="30" t="s">
        <v>2306</v>
      </c>
      <c r="C1040" s="26" t="s">
        <v>1155</v>
      </c>
      <c r="D1040" s="27">
        <v>3</v>
      </c>
      <c r="E1040" s="33"/>
      <c r="F1040" s="32">
        <f t="shared" si="34"/>
        <v>0</v>
      </c>
      <c r="G1040" s="31"/>
      <c r="H1040" s="31">
        <f t="shared" si="33"/>
        <v>2303.63</v>
      </c>
      <c r="I1040" s="34">
        <v>2003.16</v>
      </c>
    </row>
    <row r="1041" s="8" customFormat="1" ht="20.1" customHeight="1" spans="1:9">
      <c r="A1041" s="30" t="s">
        <v>2307</v>
      </c>
      <c r="B1041" s="30" t="s">
        <v>2308</v>
      </c>
      <c r="C1041" s="26" t="s">
        <v>1155</v>
      </c>
      <c r="D1041" s="27">
        <v>7</v>
      </c>
      <c r="E1041" s="33"/>
      <c r="F1041" s="32">
        <f t="shared" si="34"/>
        <v>0</v>
      </c>
      <c r="G1041" s="31"/>
      <c r="H1041" s="31">
        <f t="shared" si="33"/>
        <v>466.14</v>
      </c>
      <c r="I1041" s="34">
        <v>405.34</v>
      </c>
    </row>
    <row r="1042" s="8" customFormat="1" ht="20.1" customHeight="1" spans="1:9">
      <c r="A1042" s="30" t="s">
        <v>2309</v>
      </c>
      <c r="B1042" s="30" t="s">
        <v>2310</v>
      </c>
      <c r="C1042" s="26" t="s">
        <v>1155</v>
      </c>
      <c r="D1042" s="27">
        <v>1</v>
      </c>
      <c r="E1042" s="33"/>
      <c r="F1042" s="32">
        <f t="shared" si="34"/>
        <v>0</v>
      </c>
      <c r="G1042" s="31"/>
      <c r="H1042" s="31">
        <f t="shared" si="33"/>
        <v>2303.63</v>
      </c>
      <c r="I1042" s="34">
        <v>2003.16</v>
      </c>
    </row>
    <row r="1043" s="8" customFormat="1" ht="20.1" customHeight="1" spans="1:9">
      <c r="A1043" s="30" t="s">
        <v>2311</v>
      </c>
      <c r="B1043" s="30" t="s">
        <v>2312</v>
      </c>
      <c r="C1043" s="26" t="s">
        <v>131</v>
      </c>
      <c r="D1043" s="27">
        <v>2</v>
      </c>
      <c r="E1043" s="33"/>
      <c r="F1043" s="32">
        <f t="shared" si="34"/>
        <v>0</v>
      </c>
      <c r="G1043" s="31"/>
      <c r="H1043" s="31">
        <f t="shared" si="33"/>
        <v>543.02</v>
      </c>
      <c r="I1043" s="34">
        <v>472.19</v>
      </c>
    </row>
    <row r="1044" s="8" customFormat="1" ht="20.1" customHeight="1" spans="1:9">
      <c r="A1044" s="30" t="s">
        <v>2313</v>
      </c>
      <c r="B1044" s="30" t="s">
        <v>2314</v>
      </c>
      <c r="C1044" s="26" t="s">
        <v>1155</v>
      </c>
      <c r="D1044" s="27">
        <v>1</v>
      </c>
      <c r="E1044" s="33"/>
      <c r="F1044" s="32">
        <f t="shared" si="34"/>
        <v>0</v>
      </c>
      <c r="G1044" s="31"/>
      <c r="H1044" s="31">
        <f t="shared" si="33"/>
        <v>2709.18</v>
      </c>
      <c r="I1044" s="34">
        <v>2355.81</v>
      </c>
    </row>
    <row r="1045" s="8" customFormat="1" ht="20.1" customHeight="1" spans="1:9">
      <c r="A1045" s="30" t="s">
        <v>2315</v>
      </c>
      <c r="B1045" s="30" t="s">
        <v>2316</v>
      </c>
      <c r="C1045" s="26" t="s">
        <v>131</v>
      </c>
      <c r="D1045" s="27">
        <v>9</v>
      </c>
      <c r="E1045" s="33"/>
      <c r="F1045" s="32">
        <f t="shared" si="34"/>
        <v>0</v>
      </c>
      <c r="G1045" s="31"/>
      <c r="H1045" s="31">
        <f t="shared" si="33"/>
        <v>333.1</v>
      </c>
      <c r="I1045" s="34">
        <v>289.65</v>
      </c>
    </row>
    <row r="1046" s="8" customFormat="1" ht="20.1" customHeight="1" spans="1:9">
      <c r="A1046" s="30" t="s">
        <v>2317</v>
      </c>
      <c r="B1046" s="30" t="s">
        <v>2318</v>
      </c>
      <c r="C1046" s="26" t="s">
        <v>131</v>
      </c>
      <c r="D1046" s="27">
        <v>106</v>
      </c>
      <c r="E1046" s="33"/>
      <c r="F1046" s="32">
        <f t="shared" si="34"/>
        <v>0</v>
      </c>
      <c r="G1046" s="31"/>
      <c r="H1046" s="31">
        <f t="shared" si="33"/>
        <v>123.71</v>
      </c>
      <c r="I1046" s="34">
        <v>107.57</v>
      </c>
    </row>
    <row r="1047" s="8" customFormat="1" ht="20.1" customHeight="1" spans="1:9">
      <c r="A1047" s="30" t="s">
        <v>2319</v>
      </c>
      <c r="B1047" s="30" t="s">
        <v>2320</v>
      </c>
      <c r="C1047" s="26" t="s">
        <v>2321</v>
      </c>
      <c r="D1047" s="27">
        <v>12</v>
      </c>
      <c r="E1047" s="33"/>
      <c r="F1047" s="32">
        <f t="shared" si="34"/>
        <v>0</v>
      </c>
      <c r="G1047" s="31"/>
      <c r="H1047" s="31">
        <f t="shared" si="33"/>
        <v>162.68</v>
      </c>
      <c r="I1047" s="34">
        <v>141.46</v>
      </c>
    </row>
    <row r="1048" s="8" customFormat="1" ht="20.1" customHeight="1" spans="1:9">
      <c r="A1048" s="30" t="s">
        <v>2322</v>
      </c>
      <c r="B1048" s="30" t="s">
        <v>2323</v>
      </c>
      <c r="C1048" s="26" t="s">
        <v>131</v>
      </c>
      <c r="D1048" s="27">
        <v>14</v>
      </c>
      <c r="E1048" s="33"/>
      <c r="F1048" s="32">
        <f t="shared" si="34"/>
        <v>0</v>
      </c>
      <c r="G1048" s="31"/>
      <c r="H1048" s="31">
        <f t="shared" si="33"/>
        <v>115.59</v>
      </c>
      <c r="I1048" s="34">
        <v>100.51</v>
      </c>
    </row>
    <row r="1049" s="8" customFormat="1" ht="20.1" customHeight="1" spans="1:9">
      <c r="A1049" s="30" t="s">
        <v>2324</v>
      </c>
      <c r="B1049" s="30" t="s">
        <v>2325</v>
      </c>
      <c r="C1049" s="26" t="s">
        <v>131</v>
      </c>
      <c r="D1049" s="27">
        <v>6</v>
      </c>
      <c r="E1049" s="33"/>
      <c r="F1049" s="32">
        <f t="shared" si="34"/>
        <v>0</v>
      </c>
      <c r="G1049" s="31"/>
      <c r="H1049" s="31">
        <f t="shared" si="33"/>
        <v>149.58</v>
      </c>
      <c r="I1049" s="34">
        <v>130.07</v>
      </c>
    </row>
    <row r="1050" s="8" customFormat="1" ht="20.1" customHeight="1" spans="1:9">
      <c r="A1050" s="30" t="s">
        <v>2326</v>
      </c>
      <c r="B1050" s="30" t="s">
        <v>2327</v>
      </c>
      <c r="C1050" s="26" t="s">
        <v>131</v>
      </c>
      <c r="D1050" s="27">
        <v>6</v>
      </c>
      <c r="E1050" s="33"/>
      <c r="F1050" s="32">
        <f t="shared" si="34"/>
        <v>0</v>
      </c>
      <c r="G1050" s="31"/>
      <c r="H1050" s="31">
        <f t="shared" si="33"/>
        <v>208.83</v>
      </c>
      <c r="I1050" s="34">
        <v>181.59</v>
      </c>
    </row>
    <row r="1051" s="8" customFormat="1" ht="20.1" customHeight="1" spans="1:9">
      <c r="A1051" s="30" t="s">
        <v>2328</v>
      </c>
      <c r="B1051" s="30" t="s">
        <v>2329</v>
      </c>
      <c r="C1051" s="26" t="s">
        <v>1155</v>
      </c>
      <c r="D1051" s="27">
        <v>2</v>
      </c>
      <c r="E1051" s="33"/>
      <c r="F1051" s="32">
        <f t="shared" si="34"/>
        <v>0</v>
      </c>
      <c r="G1051" s="31"/>
      <c r="H1051" s="31">
        <f t="shared" si="33"/>
        <v>8026.39</v>
      </c>
      <c r="I1051" s="34">
        <v>6979.47</v>
      </c>
    </row>
    <row r="1052" s="8" customFormat="1" ht="20.1" customHeight="1" spans="1:9">
      <c r="A1052" s="30" t="s">
        <v>2330</v>
      </c>
      <c r="B1052" s="30" t="s">
        <v>2331</v>
      </c>
      <c r="C1052" s="26" t="s">
        <v>1155</v>
      </c>
      <c r="D1052" s="27">
        <v>2</v>
      </c>
      <c r="E1052" s="33"/>
      <c r="F1052" s="32">
        <f t="shared" si="34"/>
        <v>0</v>
      </c>
      <c r="G1052" s="31"/>
      <c r="H1052" s="31">
        <f t="shared" si="33"/>
        <v>9276.41</v>
      </c>
      <c r="I1052" s="34">
        <v>8066.44</v>
      </c>
    </row>
    <row r="1053" s="8" customFormat="1" ht="20.1" customHeight="1" spans="1:9">
      <c r="A1053" s="30" t="s">
        <v>2332</v>
      </c>
      <c r="B1053" s="30" t="s">
        <v>2333</v>
      </c>
      <c r="C1053" s="26" t="s">
        <v>1155</v>
      </c>
      <c r="D1053" s="27">
        <v>2</v>
      </c>
      <c r="E1053" s="33"/>
      <c r="F1053" s="32">
        <f t="shared" si="34"/>
        <v>0</v>
      </c>
      <c r="G1053" s="31"/>
      <c r="H1053" s="31">
        <f t="shared" si="33"/>
        <v>8196.27</v>
      </c>
      <c r="I1053" s="34">
        <v>7127.19</v>
      </c>
    </row>
    <row r="1054" s="8" customFormat="1" ht="20.1" customHeight="1" spans="1:9">
      <c r="A1054" s="30" t="s">
        <v>2334</v>
      </c>
      <c r="B1054" s="30" t="s">
        <v>2335</v>
      </c>
      <c r="C1054" s="26" t="s">
        <v>1155</v>
      </c>
      <c r="D1054" s="27">
        <v>2</v>
      </c>
      <c r="E1054" s="33"/>
      <c r="F1054" s="32">
        <f t="shared" si="34"/>
        <v>0</v>
      </c>
      <c r="G1054" s="31"/>
      <c r="H1054" s="31">
        <f t="shared" si="33"/>
        <v>7839.83</v>
      </c>
      <c r="I1054" s="34">
        <v>6817.24</v>
      </c>
    </row>
    <row r="1055" s="8" customFormat="1" ht="20.1" customHeight="1" spans="1:9">
      <c r="A1055" s="30" t="s">
        <v>2336</v>
      </c>
      <c r="B1055" s="30" t="s">
        <v>2337</v>
      </c>
      <c r="C1055" s="26" t="s">
        <v>1155</v>
      </c>
      <c r="D1055" s="27">
        <v>2</v>
      </c>
      <c r="E1055" s="33"/>
      <c r="F1055" s="32">
        <f t="shared" si="34"/>
        <v>0</v>
      </c>
      <c r="G1055" s="31"/>
      <c r="H1055" s="31">
        <f t="shared" si="33"/>
        <v>10509.72</v>
      </c>
      <c r="I1055" s="34">
        <v>9138.89</v>
      </c>
    </row>
    <row r="1056" s="8" customFormat="1" ht="20.1" customHeight="1" spans="1:9">
      <c r="A1056" s="30" t="s">
        <v>2338</v>
      </c>
      <c r="B1056" s="30" t="s">
        <v>2339</v>
      </c>
      <c r="C1056" s="26" t="s">
        <v>1155</v>
      </c>
      <c r="D1056" s="27">
        <v>2</v>
      </c>
      <c r="E1056" s="33"/>
      <c r="F1056" s="32">
        <f t="shared" si="34"/>
        <v>0</v>
      </c>
      <c r="G1056" s="31"/>
      <c r="H1056" s="31">
        <f t="shared" si="33"/>
        <v>4239.04</v>
      </c>
      <c r="I1056" s="34">
        <v>3686.12</v>
      </c>
    </row>
    <row r="1057" s="8" customFormat="1" ht="20.1" customHeight="1" spans="1:9">
      <c r="A1057" s="30" t="s">
        <v>2340</v>
      </c>
      <c r="B1057" s="30" t="s">
        <v>2341</v>
      </c>
      <c r="C1057" s="26" t="s">
        <v>1155</v>
      </c>
      <c r="D1057" s="27">
        <v>2</v>
      </c>
      <c r="E1057" s="33"/>
      <c r="F1057" s="32">
        <f t="shared" si="34"/>
        <v>0</v>
      </c>
      <c r="G1057" s="31"/>
      <c r="H1057" s="31">
        <f t="shared" si="33"/>
        <v>5517.53</v>
      </c>
      <c r="I1057" s="34">
        <v>4797.85</v>
      </c>
    </row>
    <row r="1058" s="8" customFormat="1" ht="20.1" customHeight="1" spans="1:9">
      <c r="A1058" s="30" t="s">
        <v>2342</v>
      </c>
      <c r="B1058" s="30" t="s">
        <v>2343</v>
      </c>
      <c r="C1058" s="26" t="s">
        <v>131</v>
      </c>
      <c r="D1058" s="27">
        <v>152</v>
      </c>
      <c r="E1058" s="33"/>
      <c r="F1058" s="32">
        <f t="shared" si="34"/>
        <v>0</v>
      </c>
      <c r="G1058" s="31"/>
      <c r="H1058" s="31">
        <f t="shared" si="33"/>
        <v>149.74</v>
      </c>
      <c r="I1058" s="34">
        <v>130.21</v>
      </c>
    </row>
    <row r="1059" s="8" customFormat="1" ht="20.1" customHeight="1" spans="1:9">
      <c r="A1059" s="30" t="s">
        <v>2344</v>
      </c>
      <c r="B1059" s="30" t="s">
        <v>2345</v>
      </c>
      <c r="C1059" s="26" t="s">
        <v>131</v>
      </c>
      <c r="D1059" s="27">
        <v>5</v>
      </c>
      <c r="E1059" s="33"/>
      <c r="F1059" s="32">
        <f t="shared" si="34"/>
        <v>0</v>
      </c>
      <c r="G1059" s="31"/>
      <c r="H1059" s="31">
        <f t="shared" si="33"/>
        <v>2643.78</v>
      </c>
      <c r="I1059" s="34">
        <v>2298.94</v>
      </c>
    </row>
    <row r="1060" s="8" customFormat="1" ht="20.1" customHeight="1" spans="1:9">
      <c r="A1060" s="30" t="s">
        <v>2346</v>
      </c>
      <c r="B1060" s="30" t="s">
        <v>2347</v>
      </c>
      <c r="C1060" s="26" t="s">
        <v>131</v>
      </c>
      <c r="D1060" s="27">
        <v>1</v>
      </c>
      <c r="E1060" s="33"/>
      <c r="F1060" s="32">
        <f t="shared" si="34"/>
        <v>0</v>
      </c>
      <c r="G1060" s="31"/>
      <c r="H1060" s="31">
        <f t="shared" si="33"/>
        <v>1153.78</v>
      </c>
      <c r="I1060" s="34">
        <v>1003.29</v>
      </c>
    </row>
    <row r="1061" s="8" customFormat="1" ht="20.1" customHeight="1" spans="1:9">
      <c r="A1061" s="30" t="s">
        <v>2348</v>
      </c>
      <c r="B1061" s="30" t="s">
        <v>2349</v>
      </c>
      <c r="C1061" s="26" t="s">
        <v>131</v>
      </c>
      <c r="D1061" s="27">
        <v>22</v>
      </c>
      <c r="E1061" s="33"/>
      <c r="F1061" s="32">
        <f t="shared" si="34"/>
        <v>0</v>
      </c>
      <c r="G1061" s="31"/>
      <c r="H1061" s="31">
        <f t="shared" ref="H1061:H1124" si="35">ROUND(ROUND(I1061,2)*1.15,2)</f>
        <v>119.36</v>
      </c>
      <c r="I1061" s="34">
        <v>103.79</v>
      </c>
    </row>
    <row r="1062" s="8" customFormat="1" ht="20.1" customHeight="1" spans="1:9">
      <c r="A1062" s="30" t="s">
        <v>2350</v>
      </c>
      <c r="B1062" s="30" t="s">
        <v>2351</v>
      </c>
      <c r="C1062" s="26" t="s">
        <v>1155</v>
      </c>
      <c r="D1062" s="27">
        <v>1</v>
      </c>
      <c r="E1062" s="33"/>
      <c r="F1062" s="32">
        <f t="shared" si="34"/>
        <v>0</v>
      </c>
      <c r="G1062" s="31"/>
      <c r="H1062" s="31">
        <f t="shared" si="35"/>
        <v>1861.76</v>
      </c>
      <c r="I1062" s="34">
        <v>1618.92</v>
      </c>
    </row>
    <row r="1063" s="8" customFormat="1" ht="20.1" customHeight="1" spans="1:9">
      <c r="A1063" s="30" t="s">
        <v>2352</v>
      </c>
      <c r="B1063" s="30" t="s">
        <v>2353</v>
      </c>
      <c r="C1063" s="26" t="s">
        <v>131</v>
      </c>
      <c r="D1063" s="27">
        <v>1</v>
      </c>
      <c r="E1063" s="33"/>
      <c r="F1063" s="32">
        <f t="shared" si="34"/>
        <v>0</v>
      </c>
      <c r="G1063" s="31"/>
      <c r="H1063" s="31">
        <f t="shared" si="35"/>
        <v>369.21</v>
      </c>
      <c r="I1063" s="34">
        <v>321.05</v>
      </c>
    </row>
    <row r="1064" s="8" customFormat="1" ht="20.1" customHeight="1" spans="1:9">
      <c r="A1064" s="30" t="s">
        <v>2354</v>
      </c>
      <c r="B1064" s="30" t="s">
        <v>2355</v>
      </c>
      <c r="C1064" s="26"/>
      <c r="D1064" s="27"/>
      <c r="E1064" s="31"/>
      <c r="F1064" s="32"/>
      <c r="G1064" s="31"/>
      <c r="H1064" s="31"/>
      <c r="I1064" s="34"/>
    </row>
    <row r="1065" s="8" customFormat="1" ht="20.1" customHeight="1" spans="1:9">
      <c r="A1065" s="30" t="s">
        <v>2356</v>
      </c>
      <c r="B1065" s="30" t="s">
        <v>2357</v>
      </c>
      <c r="C1065" s="26" t="s">
        <v>2358</v>
      </c>
      <c r="D1065" s="27">
        <v>24</v>
      </c>
      <c r="E1065" s="33"/>
      <c r="F1065" s="32">
        <f t="shared" si="34"/>
        <v>0</v>
      </c>
      <c r="G1065" s="31"/>
      <c r="H1065" s="31">
        <f t="shared" si="35"/>
        <v>2764.05</v>
      </c>
      <c r="I1065" s="34">
        <v>2403.52</v>
      </c>
    </row>
    <row r="1066" s="8" customFormat="1" ht="20.1" customHeight="1" spans="1:9">
      <c r="A1066" s="30" t="s">
        <v>2359</v>
      </c>
      <c r="B1066" s="30" t="s">
        <v>2360</v>
      </c>
      <c r="C1066" s="26" t="s">
        <v>2358</v>
      </c>
      <c r="D1066" s="27">
        <v>20</v>
      </c>
      <c r="E1066" s="33"/>
      <c r="F1066" s="32">
        <f t="shared" si="34"/>
        <v>0</v>
      </c>
      <c r="G1066" s="31"/>
      <c r="H1066" s="31">
        <f t="shared" si="35"/>
        <v>3573.92</v>
      </c>
      <c r="I1066" s="34">
        <v>3107.76</v>
      </c>
    </row>
    <row r="1067" s="8" customFormat="1" ht="20.1" customHeight="1" spans="1:9">
      <c r="A1067" s="30" t="s">
        <v>2361</v>
      </c>
      <c r="B1067" s="30" t="s">
        <v>2362</v>
      </c>
      <c r="C1067" s="26" t="s">
        <v>2358</v>
      </c>
      <c r="D1067" s="27">
        <v>41</v>
      </c>
      <c r="E1067" s="33"/>
      <c r="F1067" s="32">
        <f t="shared" si="34"/>
        <v>0</v>
      </c>
      <c r="G1067" s="31"/>
      <c r="H1067" s="31">
        <f t="shared" si="35"/>
        <v>2034.6</v>
      </c>
      <c r="I1067" s="34">
        <v>1769.22</v>
      </c>
    </row>
    <row r="1068" s="8" customFormat="1" ht="20.1" customHeight="1" spans="1:9">
      <c r="A1068" s="30" t="s">
        <v>2363</v>
      </c>
      <c r="B1068" s="30" t="s">
        <v>2364</v>
      </c>
      <c r="C1068" s="26" t="s">
        <v>2358</v>
      </c>
      <c r="D1068" s="27">
        <v>40</v>
      </c>
      <c r="E1068" s="33"/>
      <c r="F1068" s="32">
        <f t="shared" si="34"/>
        <v>0</v>
      </c>
      <c r="G1068" s="31"/>
      <c r="H1068" s="31">
        <f t="shared" si="35"/>
        <v>2764.07</v>
      </c>
      <c r="I1068" s="34">
        <v>2403.54</v>
      </c>
    </row>
    <row r="1069" s="8" customFormat="1" ht="20.1" customHeight="1" spans="1:9">
      <c r="A1069" s="30" t="s">
        <v>2365</v>
      </c>
      <c r="B1069" s="30" t="s">
        <v>2366</v>
      </c>
      <c r="C1069" s="26"/>
      <c r="D1069" s="27"/>
      <c r="E1069" s="31"/>
      <c r="F1069" s="32"/>
      <c r="G1069" s="31"/>
      <c r="H1069" s="31"/>
      <c r="I1069" s="34"/>
    </row>
    <row r="1070" s="8" customFormat="1" ht="20.1" customHeight="1" spans="1:9">
      <c r="A1070" s="30" t="s">
        <v>2367</v>
      </c>
      <c r="B1070" s="30" t="s">
        <v>2368</v>
      </c>
      <c r="C1070" s="26" t="s">
        <v>107</v>
      </c>
      <c r="D1070" s="27">
        <v>2673.57</v>
      </c>
      <c r="E1070" s="33"/>
      <c r="F1070" s="32">
        <f t="shared" si="34"/>
        <v>0</v>
      </c>
      <c r="G1070" s="31"/>
      <c r="H1070" s="31">
        <f t="shared" si="35"/>
        <v>43.08</v>
      </c>
      <c r="I1070" s="34">
        <v>37.46</v>
      </c>
    </row>
    <row r="1071" s="8" customFormat="1" ht="20.1" customHeight="1" spans="1:9">
      <c r="A1071" s="30" t="s">
        <v>2369</v>
      </c>
      <c r="B1071" s="30" t="s">
        <v>2370</v>
      </c>
      <c r="C1071" s="26"/>
      <c r="D1071" s="27"/>
      <c r="E1071" s="31"/>
      <c r="F1071" s="32"/>
      <c r="G1071" s="31"/>
      <c r="H1071" s="31"/>
      <c r="I1071" s="34"/>
    </row>
    <row r="1072" s="8" customFormat="1" ht="20.1" customHeight="1" spans="1:9">
      <c r="A1072" s="30" t="s">
        <v>2371</v>
      </c>
      <c r="B1072" s="30" t="s">
        <v>2372</v>
      </c>
      <c r="C1072" s="26" t="s">
        <v>2245</v>
      </c>
      <c r="D1072" s="27">
        <v>71</v>
      </c>
      <c r="E1072" s="33"/>
      <c r="F1072" s="32">
        <f t="shared" si="34"/>
        <v>0</v>
      </c>
      <c r="G1072" s="31"/>
      <c r="H1072" s="31">
        <f t="shared" si="35"/>
        <v>1402.6</v>
      </c>
      <c r="I1072" s="34">
        <v>1219.65</v>
      </c>
    </row>
    <row r="1073" s="8" customFormat="1" ht="20.1" customHeight="1" spans="1:9">
      <c r="A1073" s="30" t="s">
        <v>2373</v>
      </c>
      <c r="B1073" s="30" t="s">
        <v>2374</v>
      </c>
      <c r="C1073" s="26" t="s">
        <v>2375</v>
      </c>
      <c r="D1073" s="27">
        <v>172</v>
      </c>
      <c r="E1073" s="33"/>
      <c r="F1073" s="32">
        <f t="shared" si="34"/>
        <v>0</v>
      </c>
      <c r="G1073" s="31"/>
      <c r="H1073" s="31">
        <f t="shared" si="35"/>
        <v>34.62</v>
      </c>
      <c r="I1073" s="34">
        <v>30.1</v>
      </c>
    </row>
    <row r="1074" s="8" customFormat="1" ht="20.1" customHeight="1" spans="1:9">
      <c r="A1074" s="30" t="s">
        <v>2376</v>
      </c>
      <c r="B1074" s="30" t="s">
        <v>2377</v>
      </c>
      <c r="C1074" s="26" t="s">
        <v>2245</v>
      </c>
      <c r="D1074" s="27">
        <v>17</v>
      </c>
      <c r="E1074" s="33"/>
      <c r="F1074" s="32">
        <f t="shared" si="34"/>
        <v>0</v>
      </c>
      <c r="G1074" s="31"/>
      <c r="H1074" s="31">
        <f t="shared" si="35"/>
        <v>2642.75</v>
      </c>
      <c r="I1074" s="34">
        <v>2298.04</v>
      </c>
    </row>
    <row r="1075" s="8" customFormat="1" ht="20.1" customHeight="1" spans="1:9">
      <c r="A1075" s="30" t="s">
        <v>2378</v>
      </c>
      <c r="B1075" s="30" t="s">
        <v>2379</v>
      </c>
      <c r="C1075" s="26" t="s">
        <v>2245</v>
      </c>
      <c r="D1075" s="27">
        <v>1</v>
      </c>
      <c r="E1075" s="33"/>
      <c r="F1075" s="32">
        <f t="shared" si="34"/>
        <v>0</v>
      </c>
      <c r="G1075" s="31"/>
      <c r="H1075" s="31">
        <f t="shared" si="35"/>
        <v>20311.46</v>
      </c>
      <c r="I1075" s="34">
        <v>17662.14</v>
      </c>
    </row>
    <row r="1076" s="8" customFormat="1" ht="20.1" customHeight="1" spans="1:9">
      <c r="A1076" s="30" t="s">
        <v>2380</v>
      </c>
      <c r="B1076" s="30" t="s">
        <v>2381</v>
      </c>
      <c r="C1076" s="26" t="s">
        <v>2245</v>
      </c>
      <c r="D1076" s="27">
        <v>3</v>
      </c>
      <c r="E1076" s="33"/>
      <c r="F1076" s="32">
        <f t="shared" si="34"/>
        <v>0</v>
      </c>
      <c r="G1076" s="31"/>
      <c r="H1076" s="31">
        <f t="shared" si="35"/>
        <v>7323.32</v>
      </c>
      <c r="I1076" s="34">
        <v>6368.1</v>
      </c>
    </row>
    <row r="1077" s="8" customFormat="1" ht="20.1" customHeight="1" spans="1:9">
      <c r="A1077" s="30" t="s">
        <v>2382</v>
      </c>
      <c r="B1077" s="30" t="s">
        <v>2383</v>
      </c>
      <c r="C1077" s="26" t="s">
        <v>2245</v>
      </c>
      <c r="D1077" s="27">
        <v>3</v>
      </c>
      <c r="E1077" s="33"/>
      <c r="F1077" s="32">
        <f t="shared" si="34"/>
        <v>0</v>
      </c>
      <c r="G1077" s="31"/>
      <c r="H1077" s="31">
        <f t="shared" si="35"/>
        <v>4400.08</v>
      </c>
      <c r="I1077" s="34">
        <v>3826.16</v>
      </c>
    </row>
    <row r="1078" s="8" customFormat="1" ht="20.1" customHeight="1" spans="1:9">
      <c r="A1078" s="30" t="s">
        <v>2384</v>
      </c>
      <c r="B1078" s="30" t="s">
        <v>2385</v>
      </c>
      <c r="C1078" s="26"/>
      <c r="D1078" s="27"/>
      <c r="E1078" s="31"/>
      <c r="F1078" s="32"/>
      <c r="G1078" s="31"/>
      <c r="H1078" s="31"/>
      <c r="I1078" s="34"/>
    </row>
    <row r="1079" s="8" customFormat="1" ht="20.1" customHeight="1" spans="1:9">
      <c r="A1079" s="30" t="s">
        <v>2386</v>
      </c>
      <c r="B1079" s="30" t="s">
        <v>2387</v>
      </c>
      <c r="C1079" s="26" t="s">
        <v>68</v>
      </c>
      <c r="D1079" s="27">
        <v>12018.05</v>
      </c>
      <c r="E1079" s="33"/>
      <c r="F1079" s="32">
        <f t="shared" si="34"/>
        <v>0</v>
      </c>
      <c r="G1079" s="31"/>
      <c r="H1079" s="31">
        <f t="shared" si="35"/>
        <v>4.66</v>
      </c>
      <c r="I1079" s="34">
        <v>4.05</v>
      </c>
    </row>
    <row r="1080" s="8" customFormat="1" ht="20.1" customHeight="1" spans="1:9">
      <c r="A1080" s="30" t="s">
        <v>2388</v>
      </c>
      <c r="B1080" s="30" t="s">
        <v>2389</v>
      </c>
      <c r="C1080" s="26" t="s">
        <v>68</v>
      </c>
      <c r="D1080" s="27">
        <v>875.52</v>
      </c>
      <c r="E1080" s="33"/>
      <c r="F1080" s="32">
        <f t="shared" si="34"/>
        <v>0</v>
      </c>
      <c r="G1080" s="31"/>
      <c r="H1080" s="31">
        <f t="shared" si="35"/>
        <v>18.45</v>
      </c>
      <c r="I1080" s="34">
        <v>16.04</v>
      </c>
    </row>
    <row r="1081" s="8" customFormat="1" ht="20.1" customHeight="1" spans="1:9">
      <c r="A1081" s="30" t="s">
        <v>2390</v>
      </c>
      <c r="B1081" s="30" t="s">
        <v>2391</v>
      </c>
      <c r="C1081" s="26" t="s">
        <v>68</v>
      </c>
      <c r="D1081" s="27">
        <v>1857.43</v>
      </c>
      <c r="E1081" s="33"/>
      <c r="F1081" s="32">
        <f t="shared" si="34"/>
        <v>0</v>
      </c>
      <c r="G1081" s="31"/>
      <c r="H1081" s="31">
        <f t="shared" si="35"/>
        <v>5.18</v>
      </c>
      <c r="I1081" s="34">
        <v>4.5</v>
      </c>
    </row>
    <row r="1082" s="8" customFormat="1" ht="20.1" customHeight="1" spans="1:9">
      <c r="A1082" s="30" t="s">
        <v>2392</v>
      </c>
      <c r="B1082" s="30" t="s">
        <v>2393</v>
      </c>
      <c r="C1082" s="26" t="s">
        <v>68</v>
      </c>
      <c r="D1082" s="27">
        <v>79.05</v>
      </c>
      <c r="E1082" s="33"/>
      <c r="F1082" s="32">
        <f t="shared" si="34"/>
        <v>0</v>
      </c>
      <c r="G1082" s="31"/>
      <c r="H1082" s="31">
        <f t="shared" si="35"/>
        <v>50.15</v>
      </c>
      <c r="I1082" s="34">
        <v>43.61</v>
      </c>
    </row>
    <row r="1083" s="8" customFormat="1" ht="20.1" customHeight="1" spans="1:9">
      <c r="A1083" s="30" t="s">
        <v>2394</v>
      </c>
      <c r="B1083" s="30" t="s">
        <v>2395</v>
      </c>
      <c r="C1083" s="26" t="s">
        <v>68</v>
      </c>
      <c r="D1083" s="27">
        <v>338.73</v>
      </c>
      <c r="E1083" s="33"/>
      <c r="F1083" s="32">
        <f t="shared" si="34"/>
        <v>0</v>
      </c>
      <c r="G1083" s="31"/>
      <c r="H1083" s="31">
        <f t="shared" si="35"/>
        <v>64.53</v>
      </c>
      <c r="I1083" s="34">
        <v>56.11</v>
      </c>
    </row>
    <row r="1084" s="8" customFormat="1" ht="20.1" customHeight="1" spans="1:9">
      <c r="A1084" s="30" t="s">
        <v>2396</v>
      </c>
      <c r="B1084" s="30" t="s">
        <v>2397</v>
      </c>
      <c r="C1084" s="26" t="s">
        <v>281</v>
      </c>
      <c r="D1084" s="27">
        <v>1286</v>
      </c>
      <c r="E1084" s="33"/>
      <c r="F1084" s="32">
        <f t="shared" si="34"/>
        <v>0</v>
      </c>
      <c r="G1084" s="31"/>
      <c r="H1084" s="31">
        <f t="shared" si="35"/>
        <v>38.57</v>
      </c>
      <c r="I1084" s="34">
        <v>33.54</v>
      </c>
    </row>
    <row r="1085" s="8" customFormat="1" ht="20.1" customHeight="1" spans="1:9">
      <c r="A1085" s="30" t="s">
        <v>2398</v>
      </c>
      <c r="B1085" s="30" t="s">
        <v>2399</v>
      </c>
      <c r="C1085" s="26" t="s">
        <v>68</v>
      </c>
      <c r="D1085" s="27">
        <v>2112</v>
      </c>
      <c r="E1085" s="33"/>
      <c r="F1085" s="32">
        <f t="shared" si="34"/>
        <v>0</v>
      </c>
      <c r="G1085" s="31"/>
      <c r="H1085" s="31">
        <f t="shared" si="35"/>
        <v>22.91</v>
      </c>
      <c r="I1085" s="34">
        <v>19.92</v>
      </c>
    </row>
    <row r="1086" s="8" customFormat="1" ht="20.1" customHeight="1" spans="1:9">
      <c r="A1086" s="30" t="s">
        <v>2400</v>
      </c>
      <c r="B1086" s="30" t="s">
        <v>2401</v>
      </c>
      <c r="C1086" s="26" t="s">
        <v>68</v>
      </c>
      <c r="D1086" s="27">
        <v>2112</v>
      </c>
      <c r="E1086" s="33"/>
      <c r="F1086" s="32">
        <f t="shared" si="34"/>
        <v>0</v>
      </c>
      <c r="G1086" s="31"/>
      <c r="H1086" s="31">
        <f t="shared" si="35"/>
        <v>22.91</v>
      </c>
      <c r="I1086" s="34">
        <v>19.92</v>
      </c>
    </row>
    <row r="1087" s="8" customFormat="1" ht="20.1" customHeight="1" spans="1:9">
      <c r="A1087" s="30" t="s">
        <v>2402</v>
      </c>
      <c r="B1087" s="30" t="s">
        <v>2403</v>
      </c>
      <c r="C1087" s="26" t="s">
        <v>68</v>
      </c>
      <c r="D1087" s="27">
        <v>1480</v>
      </c>
      <c r="E1087" s="33"/>
      <c r="F1087" s="32">
        <f t="shared" si="34"/>
        <v>0</v>
      </c>
      <c r="G1087" s="31"/>
      <c r="H1087" s="31">
        <f t="shared" si="35"/>
        <v>25.76</v>
      </c>
      <c r="I1087" s="34">
        <v>22.4</v>
      </c>
    </row>
    <row r="1088" s="8" customFormat="1" ht="20.1" customHeight="1" spans="1:9">
      <c r="A1088" s="30" t="s">
        <v>2404</v>
      </c>
      <c r="B1088" s="30" t="s">
        <v>2405</v>
      </c>
      <c r="C1088" s="26" t="s">
        <v>68</v>
      </c>
      <c r="D1088" s="27">
        <v>811.7</v>
      </c>
      <c r="E1088" s="33"/>
      <c r="F1088" s="32">
        <f t="shared" si="34"/>
        <v>0</v>
      </c>
      <c r="G1088" s="31"/>
      <c r="H1088" s="31">
        <f t="shared" si="35"/>
        <v>27.24</v>
      </c>
      <c r="I1088" s="34">
        <v>23.69</v>
      </c>
    </row>
    <row r="1089" s="8" customFormat="1" ht="20.1" customHeight="1" spans="1:9">
      <c r="A1089" s="30" t="s">
        <v>2406</v>
      </c>
      <c r="B1089" s="30" t="s">
        <v>2407</v>
      </c>
      <c r="C1089" s="26" t="s">
        <v>68</v>
      </c>
      <c r="D1089" s="27">
        <v>172</v>
      </c>
      <c r="E1089" s="33"/>
      <c r="F1089" s="32">
        <f t="shared" si="34"/>
        <v>0</v>
      </c>
      <c r="G1089" s="31"/>
      <c r="H1089" s="31">
        <f t="shared" si="35"/>
        <v>70.58</v>
      </c>
      <c r="I1089" s="34">
        <v>61.37</v>
      </c>
    </row>
    <row r="1090" s="8" customFormat="1" ht="20.1" customHeight="1" spans="1:9">
      <c r="A1090" s="30" t="s">
        <v>2408</v>
      </c>
      <c r="B1090" s="30" t="s">
        <v>2407</v>
      </c>
      <c r="C1090" s="26" t="s">
        <v>68</v>
      </c>
      <c r="D1090" s="27">
        <v>172</v>
      </c>
      <c r="E1090" s="33"/>
      <c r="F1090" s="32">
        <f t="shared" si="34"/>
        <v>0</v>
      </c>
      <c r="G1090" s="31"/>
      <c r="H1090" s="31">
        <f t="shared" si="35"/>
        <v>70.58</v>
      </c>
      <c r="I1090" s="34">
        <v>61.37</v>
      </c>
    </row>
    <row r="1091" s="8" customFormat="1" ht="20.1" customHeight="1" spans="1:9">
      <c r="A1091" s="30" t="s">
        <v>2409</v>
      </c>
      <c r="B1091" s="30" t="s">
        <v>2410</v>
      </c>
      <c r="C1091" s="26" t="s">
        <v>68</v>
      </c>
      <c r="D1091" s="27">
        <v>185</v>
      </c>
      <c r="E1091" s="33"/>
      <c r="F1091" s="32">
        <f t="shared" si="34"/>
        <v>0</v>
      </c>
      <c r="G1091" s="31"/>
      <c r="H1091" s="31">
        <f t="shared" si="35"/>
        <v>74.23</v>
      </c>
      <c r="I1091" s="34">
        <v>64.55</v>
      </c>
    </row>
    <row r="1092" s="8" customFormat="1" ht="20.1" customHeight="1" spans="1:9">
      <c r="A1092" s="30" t="s">
        <v>2411</v>
      </c>
      <c r="B1092" s="30" t="s">
        <v>2412</v>
      </c>
      <c r="C1092" s="26" t="s">
        <v>68</v>
      </c>
      <c r="D1092" s="27">
        <v>688</v>
      </c>
      <c r="E1092" s="33"/>
      <c r="F1092" s="32">
        <f t="shared" si="34"/>
        <v>0</v>
      </c>
      <c r="G1092" s="31"/>
      <c r="H1092" s="31">
        <f t="shared" si="35"/>
        <v>40.41</v>
      </c>
      <c r="I1092" s="34">
        <v>35.14</v>
      </c>
    </row>
    <row r="1093" s="8" customFormat="1" ht="20.1" customHeight="1" spans="1:9">
      <c r="A1093" s="30" t="s">
        <v>2413</v>
      </c>
      <c r="B1093" s="30" t="s">
        <v>2414</v>
      </c>
      <c r="C1093" s="26"/>
      <c r="D1093" s="27"/>
      <c r="E1093" s="31"/>
      <c r="F1093" s="32"/>
      <c r="G1093" s="31"/>
      <c r="H1093" s="31"/>
      <c r="I1093" s="34"/>
    </row>
    <row r="1094" s="8" customFormat="1" ht="20.1" customHeight="1" spans="1:9">
      <c r="A1094" s="30" t="s">
        <v>2415</v>
      </c>
      <c r="B1094" s="30" t="s">
        <v>2416</v>
      </c>
      <c r="C1094" s="26"/>
      <c r="D1094" s="27"/>
      <c r="E1094" s="31"/>
      <c r="F1094" s="32"/>
      <c r="G1094" s="31"/>
      <c r="H1094" s="31"/>
      <c r="I1094" s="34"/>
    </row>
    <row r="1095" s="8" customFormat="1" ht="20.1" customHeight="1" spans="1:9">
      <c r="A1095" s="30" t="s">
        <v>2417</v>
      </c>
      <c r="B1095" s="30" t="s">
        <v>2418</v>
      </c>
      <c r="C1095" s="26" t="s">
        <v>68</v>
      </c>
      <c r="D1095" s="27">
        <v>1541.97</v>
      </c>
      <c r="E1095" s="33"/>
      <c r="F1095" s="32">
        <f t="shared" ref="F1095:F1158" si="36">IF(OR(E1095&lt;G1095,E1095&gt;H1095),"不符合单价范围",(ROUND(ROUND(E1095,2)*D1095,0)))</f>
        <v>0</v>
      </c>
      <c r="G1095" s="31"/>
      <c r="H1095" s="31">
        <f t="shared" si="35"/>
        <v>270.07</v>
      </c>
      <c r="I1095" s="34">
        <v>234.84</v>
      </c>
    </row>
    <row r="1096" s="8" customFormat="1" ht="20.1" customHeight="1" spans="1:9">
      <c r="A1096" s="30" t="s">
        <v>2419</v>
      </c>
      <c r="B1096" s="30" t="s">
        <v>2420</v>
      </c>
      <c r="C1096" s="26" t="s">
        <v>68</v>
      </c>
      <c r="D1096" s="27">
        <v>1295.49</v>
      </c>
      <c r="E1096" s="33"/>
      <c r="F1096" s="32">
        <f t="shared" si="36"/>
        <v>0</v>
      </c>
      <c r="G1096" s="31"/>
      <c r="H1096" s="31">
        <f t="shared" si="35"/>
        <v>238.19</v>
      </c>
      <c r="I1096" s="34">
        <v>207.12</v>
      </c>
    </row>
    <row r="1097" s="8" customFormat="1" ht="20.1" customHeight="1" spans="1:9">
      <c r="A1097" s="30" t="s">
        <v>2421</v>
      </c>
      <c r="B1097" s="30" t="s">
        <v>2422</v>
      </c>
      <c r="C1097" s="26" t="s">
        <v>68</v>
      </c>
      <c r="D1097" s="27">
        <v>1579.91</v>
      </c>
      <c r="E1097" s="33"/>
      <c r="F1097" s="32">
        <f t="shared" si="36"/>
        <v>0</v>
      </c>
      <c r="G1097" s="31"/>
      <c r="H1097" s="31">
        <f t="shared" si="35"/>
        <v>243.05</v>
      </c>
      <c r="I1097" s="34">
        <v>211.35</v>
      </c>
    </row>
    <row r="1098" s="8" customFormat="1" ht="20.1" customHeight="1" spans="1:9">
      <c r="A1098" s="30" t="s">
        <v>2423</v>
      </c>
      <c r="B1098" s="30" t="s">
        <v>2424</v>
      </c>
      <c r="C1098" s="26" t="s">
        <v>68</v>
      </c>
      <c r="D1098" s="27">
        <v>53.69</v>
      </c>
      <c r="E1098" s="33"/>
      <c r="F1098" s="32">
        <f t="shared" si="36"/>
        <v>0</v>
      </c>
      <c r="G1098" s="31"/>
      <c r="H1098" s="31">
        <f t="shared" si="35"/>
        <v>275.53</v>
      </c>
      <c r="I1098" s="34">
        <v>239.59</v>
      </c>
    </row>
    <row r="1099" s="8" customFormat="1" ht="20.1" customHeight="1" spans="1:9">
      <c r="A1099" s="30" t="s">
        <v>2425</v>
      </c>
      <c r="B1099" s="30" t="s">
        <v>2424</v>
      </c>
      <c r="C1099" s="26" t="s">
        <v>68</v>
      </c>
      <c r="D1099" s="27">
        <v>617.58</v>
      </c>
      <c r="E1099" s="33"/>
      <c r="F1099" s="32">
        <f t="shared" si="36"/>
        <v>0</v>
      </c>
      <c r="G1099" s="31"/>
      <c r="H1099" s="31">
        <f t="shared" si="35"/>
        <v>255.93</v>
      </c>
      <c r="I1099" s="34">
        <v>222.55</v>
      </c>
    </row>
    <row r="1100" s="8" customFormat="1" ht="20.1" customHeight="1" spans="1:9">
      <c r="A1100" s="30" t="s">
        <v>2426</v>
      </c>
      <c r="B1100" s="30" t="s">
        <v>2427</v>
      </c>
      <c r="C1100" s="26" t="s">
        <v>68</v>
      </c>
      <c r="D1100" s="27">
        <v>390.22</v>
      </c>
      <c r="E1100" s="33"/>
      <c r="F1100" s="32">
        <f t="shared" si="36"/>
        <v>0</v>
      </c>
      <c r="G1100" s="31"/>
      <c r="H1100" s="31">
        <f t="shared" si="35"/>
        <v>294.68</v>
      </c>
      <c r="I1100" s="34">
        <v>256.24</v>
      </c>
    </row>
    <row r="1101" s="8" customFormat="1" ht="20.1" customHeight="1" spans="1:9">
      <c r="A1101" s="30" t="s">
        <v>2428</v>
      </c>
      <c r="B1101" s="30" t="s">
        <v>2429</v>
      </c>
      <c r="C1101" s="26" t="s">
        <v>68</v>
      </c>
      <c r="D1101" s="27">
        <v>20.84</v>
      </c>
      <c r="E1101" s="33"/>
      <c r="F1101" s="32">
        <f t="shared" si="36"/>
        <v>0</v>
      </c>
      <c r="G1101" s="31"/>
      <c r="H1101" s="31">
        <f t="shared" si="35"/>
        <v>346.79</v>
      </c>
      <c r="I1101" s="34">
        <v>301.56</v>
      </c>
    </row>
    <row r="1102" s="8" customFormat="1" ht="20.1" customHeight="1" spans="1:9">
      <c r="A1102" s="30" t="s">
        <v>2430</v>
      </c>
      <c r="B1102" s="30" t="s">
        <v>2431</v>
      </c>
      <c r="C1102" s="26" t="s">
        <v>68</v>
      </c>
      <c r="D1102" s="27">
        <v>287.52</v>
      </c>
      <c r="E1102" s="33"/>
      <c r="F1102" s="32">
        <f t="shared" si="36"/>
        <v>0</v>
      </c>
      <c r="G1102" s="31"/>
      <c r="H1102" s="31">
        <f t="shared" si="35"/>
        <v>279.98</v>
      </c>
      <c r="I1102" s="34">
        <v>243.46</v>
      </c>
    </row>
    <row r="1103" s="8" customFormat="1" ht="20.1" customHeight="1" spans="1:9">
      <c r="A1103" s="30" t="s">
        <v>2432</v>
      </c>
      <c r="B1103" s="30" t="s">
        <v>2433</v>
      </c>
      <c r="C1103" s="26" t="s">
        <v>68</v>
      </c>
      <c r="D1103" s="27">
        <v>56.201</v>
      </c>
      <c r="E1103" s="33"/>
      <c r="F1103" s="32">
        <f t="shared" si="36"/>
        <v>0</v>
      </c>
      <c r="G1103" s="31"/>
      <c r="H1103" s="31">
        <f t="shared" si="35"/>
        <v>279.99</v>
      </c>
      <c r="I1103" s="34">
        <v>243.47</v>
      </c>
    </row>
    <row r="1104" s="8" customFormat="1" ht="20.1" customHeight="1" spans="1:9">
      <c r="A1104" s="30" t="s">
        <v>2434</v>
      </c>
      <c r="B1104" s="30" t="s">
        <v>2435</v>
      </c>
      <c r="C1104" s="26" t="s">
        <v>68</v>
      </c>
      <c r="D1104" s="27">
        <v>3.523</v>
      </c>
      <c r="E1104" s="33"/>
      <c r="F1104" s="32">
        <f t="shared" si="36"/>
        <v>0</v>
      </c>
      <c r="G1104" s="31"/>
      <c r="H1104" s="31">
        <f t="shared" si="35"/>
        <v>941.49</v>
      </c>
      <c r="I1104" s="34">
        <v>818.69</v>
      </c>
    </row>
    <row r="1105" s="8" customFormat="1" ht="20.1" customHeight="1" spans="1:9">
      <c r="A1105" s="30" t="s">
        <v>2436</v>
      </c>
      <c r="B1105" s="30" t="s">
        <v>2437</v>
      </c>
      <c r="C1105" s="26" t="s">
        <v>68</v>
      </c>
      <c r="D1105" s="27">
        <v>0.141</v>
      </c>
      <c r="E1105" s="33"/>
      <c r="F1105" s="32">
        <f t="shared" si="36"/>
        <v>0</v>
      </c>
      <c r="G1105" s="31"/>
      <c r="H1105" s="31">
        <f t="shared" si="35"/>
        <v>938.16</v>
      </c>
      <c r="I1105" s="34">
        <v>815.79</v>
      </c>
    </row>
    <row r="1106" s="8" customFormat="1" ht="20.1" customHeight="1" spans="1:9">
      <c r="A1106" s="30" t="s">
        <v>2438</v>
      </c>
      <c r="B1106" s="30" t="s">
        <v>2439</v>
      </c>
      <c r="C1106" s="26" t="s">
        <v>68</v>
      </c>
      <c r="D1106" s="27">
        <v>314.424</v>
      </c>
      <c r="E1106" s="33"/>
      <c r="F1106" s="32">
        <f t="shared" si="36"/>
        <v>0</v>
      </c>
      <c r="G1106" s="31"/>
      <c r="H1106" s="31">
        <f t="shared" si="35"/>
        <v>602.66</v>
      </c>
      <c r="I1106" s="34">
        <v>524.05</v>
      </c>
    </row>
    <row r="1107" s="8" customFormat="1" ht="20.1" customHeight="1" spans="1:9">
      <c r="A1107" s="30" t="s">
        <v>2440</v>
      </c>
      <c r="B1107" s="30" t="s">
        <v>2441</v>
      </c>
      <c r="C1107" s="26"/>
      <c r="D1107" s="27"/>
      <c r="E1107" s="31"/>
      <c r="F1107" s="32"/>
      <c r="G1107" s="31"/>
      <c r="H1107" s="31"/>
      <c r="I1107" s="34"/>
    </row>
    <row r="1108" s="8" customFormat="1" ht="20.1" customHeight="1" spans="1:9">
      <c r="A1108" s="30" t="s">
        <v>2442</v>
      </c>
      <c r="B1108" s="30" t="s">
        <v>2443</v>
      </c>
      <c r="C1108" s="26" t="s">
        <v>281</v>
      </c>
      <c r="D1108" s="27">
        <v>237.58</v>
      </c>
      <c r="E1108" s="33"/>
      <c r="F1108" s="32">
        <f t="shared" si="36"/>
        <v>0</v>
      </c>
      <c r="G1108" s="31"/>
      <c r="H1108" s="31">
        <f t="shared" si="35"/>
        <v>29.42</v>
      </c>
      <c r="I1108" s="34">
        <v>25.58</v>
      </c>
    </row>
    <row r="1109" s="8" customFormat="1" ht="20.1" customHeight="1" spans="1:9">
      <c r="A1109" s="30" t="s">
        <v>2444</v>
      </c>
      <c r="B1109" s="30" t="s">
        <v>2445</v>
      </c>
      <c r="C1109" s="26" t="s">
        <v>281</v>
      </c>
      <c r="D1109" s="27">
        <v>2063.25</v>
      </c>
      <c r="E1109" s="33"/>
      <c r="F1109" s="32">
        <f t="shared" si="36"/>
        <v>0</v>
      </c>
      <c r="G1109" s="31"/>
      <c r="H1109" s="31">
        <f t="shared" si="35"/>
        <v>34.53</v>
      </c>
      <c r="I1109" s="34">
        <v>30.03</v>
      </c>
    </row>
    <row r="1110" s="8" customFormat="1" ht="20.1" customHeight="1" spans="1:9">
      <c r="A1110" s="30" t="s">
        <v>2446</v>
      </c>
      <c r="B1110" s="30" t="s">
        <v>2447</v>
      </c>
      <c r="C1110" s="26" t="s">
        <v>281</v>
      </c>
      <c r="D1110" s="27">
        <v>529.84</v>
      </c>
      <c r="E1110" s="33"/>
      <c r="F1110" s="32">
        <f t="shared" si="36"/>
        <v>0</v>
      </c>
      <c r="G1110" s="31"/>
      <c r="H1110" s="31">
        <f t="shared" si="35"/>
        <v>42.25</v>
      </c>
      <c r="I1110" s="34">
        <v>36.74</v>
      </c>
    </row>
    <row r="1111" s="8" customFormat="1" ht="20.1" customHeight="1" spans="1:9">
      <c r="A1111" s="30" t="s">
        <v>2448</v>
      </c>
      <c r="B1111" s="30" t="s">
        <v>2449</v>
      </c>
      <c r="C1111" s="26" t="s">
        <v>281</v>
      </c>
      <c r="D1111" s="27">
        <v>1563.76</v>
      </c>
      <c r="E1111" s="33"/>
      <c r="F1111" s="32">
        <f t="shared" si="36"/>
        <v>0</v>
      </c>
      <c r="G1111" s="31"/>
      <c r="H1111" s="31">
        <f t="shared" si="35"/>
        <v>51.26</v>
      </c>
      <c r="I1111" s="34">
        <v>44.57</v>
      </c>
    </row>
    <row r="1112" s="8" customFormat="1" ht="20.1" customHeight="1" spans="1:9">
      <c r="A1112" s="30" t="s">
        <v>2450</v>
      </c>
      <c r="B1112" s="30" t="s">
        <v>2451</v>
      </c>
      <c r="C1112" s="26" t="s">
        <v>281</v>
      </c>
      <c r="D1112" s="27">
        <v>735.89</v>
      </c>
      <c r="E1112" s="33"/>
      <c r="F1112" s="32">
        <f t="shared" si="36"/>
        <v>0</v>
      </c>
      <c r="G1112" s="31"/>
      <c r="H1112" s="31">
        <f t="shared" si="35"/>
        <v>60.01</v>
      </c>
      <c r="I1112" s="34">
        <v>52.18</v>
      </c>
    </row>
    <row r="1113" s="8" customFormat="1" ht="20.1" customHeight="1" spans="1:9">
      <c r="A1113" s="30" t="s">
        <v>2452</v>
      </c>
      <c r="B1113" s="30" t="s">
        <v>2453</v>
      </c>
      <c r="C1113" s="26" t="s">
        <v>281</v>
      </c>
      <c r="D1113" s="27">
        <v>391.12</v>
      </c>
      <c r="E1113" s="33"/>
      <c r="F1113" s="32">
        <f t="shared" si="36"/>
        <v>0</v>
      </c>
      <c r="G1113" s="31"/>
      <c r="H1113" s="31">
        <f t="shared" si="35"/>
        <v>70.82</v>
      </c>
      <c r="I1113" s="34">
        <v>61.58</v>
      </c>
    </row>
    <row r="1114" s="8" customFormat="1" ht="20.1" customHeight="1" spans="1:9">
      <c r="A1114" s="30" t="s">
        <v>2454</v>
      </c>
      <c r="B1114" s="30" t="s">
        <v>2455</v>
      </c>
      <c r="C1114" s="26" t="s">
        <v>281</v>
      </c>
      <c r="D1114" s="27">
        <v>9.27</v>
      </c>
      <c r="E1114" s="33"/>
      <c r="F1114" s="32">
        <f t="shared" si="36"/>
        <v>0</v>
      </c>
      <c r="G1114" s="31"/>
      <c r="H1114" s="31">
        <f t="shared" si="35"/>
        <v>77.22</v>
      </c>
      <c r="I1114" s="34">
        <v>67.15</v>
      </c>
    </row>
    <row r="1115" s="8" customFormat="1" ht="20.1" customHeight="1" spans="1:9">
      <c r="A1115" s="30" t="s">
        <v>2456</v>
      </c>
      <c r="B1115" s="30" t="s">
        <v>2457</v>
      </c>
      <c r="C1115" s="26" t="s">
        <v>281</v>
      </c>
      <c r="D1115" s="27">
        <v>554.94</v>
      </c>
      <c r="E1115" s="33"/>
      <c r="F1115" s="32">
        <f t="shared" si="36"/>
        <v>0</v>
      </c>
      <c r="G1115" s="31"/>
      <c r="H1115" s="31">
        <f t="shared" si="35"/>
        <v>87.76</v>
      </c>
      <c r="I1115" s="34">
        <v>76.31</v>
      </c>
    </row>
    <row r="1116" s="8" customFormat="1" ht="20.1" customHeight="1" spans="1:9">
      <c r="A1116" s="30" t="s">
        <v>2458</v>
      </c>
      <c r="B1116" s="30" t="s">
        <v>2459</v>
      </c>
      <c r="C1116" s="26" t="s">
        <v>281</v>
      </c>
      <c r="D1116" s="27">
        <v>273.92</v>
      </c>
      <c r="E1116" s="33"/>
      <c r="F1116" s="32">
        <f t="shared" si="36"/>
        <v>0</v>
      </c>
      <c r="G1116" s="31"/>
      <c r="H1116" s="31">
        <f t="shared" si="35"/>
        <v>98.54</v>
      </c>
      <c r="I1116" s="34">
        <v>85.69</v>
      </c>
    </row>
    <row r="1117" s="8" customFormat="1" ht="20.1" customHeight="1" spans="1:9">
      <c r="A1117" s="30" t="s">
        <v>2460</v>
      </c>
      <c r="B1117" s="30" t="s">
        <v>2461</v>
      </c>
      <c r="C1117" s="26" t="s">
        <v>281</v>
      </c>
      <c r="D1117" s="27">
        <v>275.06</v>
      </c>
      <c r="E1117" s="33"/>
      <c r="F1117" s="32">
        <f t="shared" si="36"/>
        <v>0</v>
      </c>
      <c r="G1117" s="31"/>
      <c r="H1117" s="31">
        <f t="shared" si="35"/>
        <v>112.4</v>
      </c>
      <c r="I1117" s="34">
        <v>97.74</v>
      </c>
    </row>
    <row r="1118" s="8" customFormat="1" ht="20.1" customHeight="1" spans="1:9">
      <c r="A1118" s="30" t="s">
        <v>2462</v>
      </c>
      <c r="B1118" s="30" t="s">
        <v>2463</v>
      </c>
      <c r="C1118" s="26" t="s">
        <v>281</v>
      </c>
      <c r="D1118" s="27">
        <v>1774.38</v>
      </c>
      <c r="E1118" s="33"/>
      <c r="F1118" s="32">
        <f t="shared" si="36"/>
        <v>0</v>
      </c>
      <c r="G1118" s="31"/>
      <c r="H1118" s="31">
        <f t="shared" si="35"/>
        <v>46.76</v>
      </c>
      <c r="I1118" s="34">
        <v>40.66</v>
      </c>
    </row>
    <row r="1119" s="8" customFormat="1" ht="20.1" customHeight="1" spans="1:9">
      <c r="A1119" s="30" t="s">
        <v>2464</v>
      </c>
      <c r="B1119" s="30" t="s">
        <v>2465</v>
      </c>
      <c r="C1119" s="26" t="s">
        <v>281</v>
      </c>
      <c r="D1119" s="27">
        <v>1337.92</v>
      </c>
      <c r="E1119" s="33"/>
      <c r="F1119" s="32">
        <f t="shared" si="36"/>
        <v>0</v>
      </c>
      <c r="G1119" s="31"/>
      <c r="H1119" s="31">
        <f t="shared" si="35"/>
        <v>56.88</v>
      </c>
      <c r="I1119" s="34">
        <v>49.46</v>
      </c>
    </row>
    <row r="1120" s="8" customFormat="1" ht="20.1" customHeight="1" spans="1:9">
      <c r="A1120" s="30" t="s">
        <v>2466</v>
      </c>
      <c r="B1120" s="30" t="s">
        <v>2467</v>
      </c>
      <c r="C1120" s="26" t="s">
        <v>281</v>
      </c>
      <c r="D1120" s="27">
        <v>22.74</v>
      </c>
      <c r="E1120" s="33"/>
      <c r="F1120" s="32">
        <f t="shared" si="36"/>
        <v>0</v>
      </c>
      <c r="G1120" s="31"/>
      <c r="H1120" s="31">
        <f t="shared" si="35"/>
        <v>23.83</v>
      </c>
      <c r="I1120" s="34">
        <v>20.72</v>
      </c>
    </row>
    <row r="1121" s="8" customFormat="1" ht="20.1" customHeight="1" spans="1:9">
      <c r="A1121" s="30" t="s">
        <v>2468</v>
      </c>
      <c r="B1121" s="30" t="s">
        <v>2469</v>
      </c>
      <c r="C1121" s="26"/>
      <c r="D1121" s="27"/>
      <c r="E1121" s="31"/>
      <c r="F1121" s="32"/>
      <c r="G1121" s="31"/>
      <c r="H1121" s="31"/>
      <c r="I1121" s="34"/>
    </row>
    <row r="1122" s="8" customFormat="1" ht="20.1" customHeight="1" spans="1:9">
      <c r="A1122" s="30" t="s">
        <v>2470</v>
      </c>
      <c r="B1122" s="30" t="s">
        <v>2471</v>
      </c>
      <c r="C1122" s="26" t="s">
        <v>131</v>
      </c>
      <c r="D1122" s="27">
        <v>1</v>
      </c>
      <c r="E1122" s="33"/>
      <c r="F1122" s="32">
        <f t="shared" si="36"/>
        <v>0</v>
      </c>
      <c r="G1122" s="31"/>
      <c r="H1122" s="31">
        <f t="shared" si="35"/>
        <v>767.88</v>
      </c>
      <c r="I1122" s="34">
        <v>667.72</v>
      </c>
    </row>
    <row r="1123" s="8" customFormat="1" ht="20.1" customHeight="1" spans="1:9">
      <c r="A1123" s="30" t="s">
        <v>2472</v>
      </c>
      <c r="B1123" s="30" t="s">
        <v>2473</v>
      </c>
      <c r="C1123" s="26" t="s">
        <v>131</v>
      </c>
      <c r="D1123" s="27">
        <v>2</v>
      </c>
      <c r="E1123" s="33"/>
      <c r="F1123" s="32">
        <f t="shared" si="36"/>
        <v>0</v>
      </c>
      <c r="G1123" s="31"/>
      <c r="H1123" s="31">
        <f t="shared" si="35"/>
        <v>1130.7</v>
      </c>
      <c r="I1123" s="34">
        <v>983.22</v>
      </c>
    </row>
    <row r="1124" s="8" customFormat="1" ht="20.1" customHeight="1" spans="1:9">
      <c r="A1124" s="30" t="s">
        <v>2474</v>
      </c>
      <c r="B1124" s="30" t="s">
        <v>2475</v>
      </c>
      <c r="C1124" s="26" t="s">
        <v>131</v>
      </c>
      <c r="D1124" s="27">
        <v>16</v>
      </c>
      <c r="E1124" s="33"/>
      <c r="F1124" s="32">
        <f t="shared" si="36"/>
        <v>0</v>
      </c>
      <c r="G1124" s="31"/>
      <c r="H1124" s="31">
        <f t="shared" si="35"/>
        <v>767.44</v>
      </c>
      <c r="I1124" s="34">
        <v>667.34</v>
      </c>
    </row>
    <row r="1125" s="8" customFormat="1" ht="20.1" customHeight="1" spans="1:9">
      <c r="A1125" s="30" t="s">
        <v>2476</v>
      </c>
      <c r="B1125" s="30" t="s">
        <v>2477</v>
      </c>
      <c r="C1125" s="26" t="s">
        <v>131</v>
      </c>
      <c r="D1125" s="27">
        <v>2</v>
      </c>
      <c r="E1125" s="33"/>
      <c r="F1125" s="32">
        <f t="shared" si="36"/>
        <v>0</v>
      </c>
      <c r="G1125" s="31"/>
      <c r="H1125" s="31">
        <f t="shared" ref="H1125:H1188" si="37">ROUND(ROUND(I1125,2)*1.15,2)</f>
        <v>1316.78</v>
      </c>
      <c r="I1125" s="34">
        <v>1145.03</v>
      </c>
    </row>
    <row r="1126" s="8" customFormat="1" ht="20.1" customHeight="1" spans="1:9">
      <c r="A1126" s="30" t="s">
        <v>2478</v>
      </c>
      <c r="B1126" s="30" t="s">
        <v>2479</v>
      </c>
      <c r="C1126" s="26" t="s">
        <v>131</v>
      </c>
      <c r="D1126" s="27">
        <v>2</v>
      </c>
      <c r="E1126" s="33"/>
      <c r="F1126" s="32">
        <f t="shared" si="36"/>
        <v>0</v>
      </c>
      <c r="G1126" s="31"/>
      <c r="H1126" s="31">
        <f t="shared" si="37"/>
        <v>1233.81</v>
      </c>
      <c r="I1126" s="34">
        <v>1072.88</v>
      </c>
    </row>
    <row r="1127" s="8" customFormat="1" ht="20.1" customHeight="1" spans="1:9">
      <c r="A1127" s="30" t="s">
        <v>2480</v>
      </c>
      <c r="B1127" s="30" t="s">
        <v>2481</v>
      </c>
      <c r="C1127" s="26" t="s">
        <v>131</v>
      </c>
      <c r="D1127" s="27">
        <v>19</v>
      </c>
      <c r="E1127" s="33"/>
      <c r="F1127" s="32">
        <f t="shared" si="36"/>
        <v>0</v>
      </c>
      <c r="G1127" s="31"/>
      <c r="H1127" s="31">
        <f t="shared" si="37"/>
        <v>870.52</v>
      </c>
      <c r="I1127" s="34">
        <v>756.97</v>
      </c>
    </row>
    <row r="1128" s="8" customFormat="1" ht="20.1" customHeight="1" spans="1:9">
      <c r="A1128" s="30" t="s">
        <v>2482</v>
      </c>
      <c r="B1128" s="30" t="s">
        <v>2483</v>
      </c>
      <c r="C1128" s="26" t="s">
        <v>131</v>
      </c>
      <c r="D1128" s="27">
        <v>1</v>
      </c>
      <c r="E1128" s="33"/>
      <c r="F1128" s="32">
        <f t="shared" si="36"/>
        <v>0</v>
      </c>
      <c r="G1128" s="31"/>
      <c r="H1128" s="31">
        <f t="shared" si="37"/>
        <v>362.34</v>
      </c>
      <c r="I1128" s="34">
        <v>315.08</v>
      </c>
    </row>
    <row r="1129" s="8" customFormat="1" ht="20.1" customHeight="1" spans="1:9">
      <c r="A1129" s="30" t="s">
        <v>2484</v>
      </c>
      <c r="B1129" s="30" t="s">
        <v>2485</v>
      </c>
      <c r="C1129" s="26" t="s">
        <v>131</v>
      </c>
      <c r="D1129" s="27">
        <v>1</v>
      </c>
      <c r="E1129" s="33"/>
      <c r="F1129" s="32">
        <f t="shared" si="36"/>
        <v>0</v>
      </c>
      <c r="G1129" s="31"/>
      <c r="H1129" s="31">
        <f t="shared" si="37"/>
        <v>408.49</v>
      </c>
      <c r="I1129" s="34">
        <v>355.21</v>
      </c>
    </row>
    <row r="1130" s="8" customFormat="1" ht="20.1" customHeight="1" spans="1:9">
      <c r="A1130" s="30" t="s">
        <v>2486</v>
      </c>
      <c r="B1130" s="30" t="s">
        <v>2487</v>
      </c>
      <c r="C1130" s="26" t="s">
        <v>131</v>
      </c>
      <c r="D1130" s="27">
        <v>1</v>
      </c>
      <c r="E1130" s="33"/>
      <c r="F1130" s="32">
        <f t="shared" si="36"/>
        <v>0</v>
      </c>
      <c r="G1130" s="31"/>
      <c r="H1130" s="31">
        <f t="shared" si="37"/>
        <v>352.52</v>
      </c>
      <c r="I1130" s="34">
        <v>306.54</v>
      </c>
    </row>
    <row r="1131" s="8" customFormat="1" ht="20.1" customHeight="1" spans="1:9">
      <c r="A1131" s="30" t="s">
        <v>2488</v>
      </c>
      <c r="B1131" s="30" t="s">
        <v>2489</v>
      </c>
      <c r="C1131" s="26" t="s">
        <v>131</v>
      </c>
      <c r="D1131" s="27">
        <v>1</v>
      </c>
      <c r="E1131" s="33"/>
      <c r="F1131" s="32">
        <f t="shared" si="36"/>
        <v>0</v>
      </c>
      <c r="G1131" s="31"/>
      <c r="H1131" s="31">
        <f t="shared" si="37"/>
        <v>863.12</v>
      </c>
      <c r="I1131" s="34">
        <v>750.54</v>
      </c>
    </row>
    <row r="1132" s="8" customFormat="1" ht="20.1" customHeight="1" spans="1:9">
      <c r="A1132" s="30" t="s">
        <v>2490</v>
      </c>
      <c r="B1132" s="30" t="s">
        <v>2491</v>
      </c>
      <c r="C1132" s="26" t="s">
        <v>131</v>
      </c>
      <c r="D1132" s="27">
        <v>1</v>
      </c>
      <c r="E1132" s="33"/>
      <c r="F1132" s="32">
        <f t="shared" si="36"/>
        <v>0</v>
      </c>
      <c r="G1132" s="31"/>
      <c r="H1132" s="31">
        <f t="shared" si="37"/>
        <v>412.41</v>
      </c>
      <c r="I1132" s="34">
        <v>358.62</v>
      </c>
    </row>
    <row r="1133" s="8" customFormat="1" ht="20.1" customHeight="1" spans="1:9">
      <c r="A1133" s="30" t="s">
        <v>2492</v>
      </c>
      <c r="B1133" s="30" t="s">
        <v>2493</v>
      </c>
      <c r="C1133" s="26" t="s">
        <v>131</v>
      </c>
      <c r="D1133" s="27">
        <v>2</v>
      </c>
      <c r="E1133" s="33"/>
      <c r="F1133" s="32">
        <f t="shared" si="36"/>
        <v>0</v>
      </c>
      <c r="G1133" s="31"/>
      <c r="H1133" s="31">
        <f t="shared" si="37"/>
        <v>471.82</v>
      </c>
      <c r="I1133" s="34">
        <v>410.28</v>
      </c>
    </row>
    <row r="1134" s="8" customFormat="1" ht="20.1" customHeight="1" spans="1:9">
      <c r="A1134" s="30" t="s">
        <v>2494</v>
      </c>
      <c r="B1134" s="30" t="s">
        <v>2495</v>
      </c>
      <c r="C1134" s="26" t="s">
        <v>131</v>
      </c>
      <c r="D1134" s="27">
        <v>2</v>
      </c>
      <c r="E1134" s="33"/>
      <c r="F1134" s="32">
        <f t="shared" si="36"/>
        <v>0</v>
      </c>
      <c r="G1134" s="31"/>
      <c r="H1134" s="31">
        <f t="shared" si="37"/>
        <v>352.52</v>
      </c>
      <c r="I1134" s="34">
        <v>306.54</v>
      </c>
    </row>
    <row r="1135" s="8" customFormat="1" ht="20.1" customHeight="1" spans="1:9">
      <c r="A1135" s="30" t="s">
        <v>2496</v>
      </c>
      <c r="B1135" s="30" t="s">
        <v>2497</v>
      </c>
      <c r="C1135" s="26" t="s">
        <v>131</v>
      </c>
      <c r="D1135" s="27">
        <v>34</v>
      </c>
      <c r="E1135" s="33"/>
      <c r="F1135" s="32">
        <f t="shared" si="36"/>
        <v>0</v>
      </c>
      <c r="G1135" s="31"/>
      <c r="H1135" s="31">
        <f t="shared" si="37"/>
        <v>167.91</v>
      </c>
      <c r="I1135" s="34">
        <v>146.01</v>
      </c>
    </row>
    <row r="1136" s="8" customFormat="1" ht="20.1" customHeight="1" spans="1:9">
      <c r="A1136" s="30" t="s">
        <v>2498</v>
      </c>
      <c r="B1136" s="30" t="s">
        <v>2499</v>
      </c>
      <c r="C1136" s="26" t="s">
        <v>131</v>
      </c>
      <c r="D1136" s="27">
        <v>2</v>
      </c>
      <c r="E1136" s="33"/>
      <c r="F1136" s="32">
        <f t="shared" si="36"/>
        <v>0</v>
      </c>
      <c r="G1136" s="31"/>
      <c r="H1136" s="31">
        <f t="shared" si="37"/>
        <v>257.76</v>
      </c>
      <c r="I1136" s="34">
        <v>224.14</v>
      </c>
    </row>
    <row r="1137" s="8" customFormat="1" ht="20.1" customHeight="1" spans="1:9">
      <c r="A1137" s="30" t="s">
        <v>2500</v>
      </c>
      <c r="B1137" s="30" t="s">
        <v>2501</v>
      </c>
      <c r="C1137" s="26" t="s">
        <v>131</v>
      </c>
      <c r="D1137" s="27">
        <v>2</v>
      </c>
      <c r="E1137" s="33"/>
      <c r="F1137" s="32">
        <f t="shared" si="36"/>
        <v>0</v>
      </c>
      <c r="G1137" s="31"/>
      <c r="H1137" s="31">
        <f t="shared" si="37"/>
        <v>305.38</v>
      </c>
      <c r="I1137" s="34">
        <v>265.55</v>
      </c>
    </row>
    <row r="1138" s="8" customFormat="1" ht="20.1" customHeight="1" spans="1:9">
      <c r="A1138" s="30" t="s">
        <v>2502</v>
      </c>
      <c r="B1138" s="30" t="s">
        <v>2503</v>
      </c>
      <c r="C1138" s="26" t="s">
        <v>131</v>
      </c>
      <c r="D1138" s="27">
        <v>31</v>
      </c>
      <c r="E1138" s="33"/>
      <c r="F1138" s="32">
        <f t="shared" si="36"/>
        <v>0</v>
      </c>
      <c r="G1138" s="31"/>
      <c r="H1138" s="31">
        <f t="shared" si="37"/>
        <v>260.73</v>
      </c>
      <c r="I1138" s="34">
        <v>226.72</v>
      </c>
    </row>
    <row r="1139" s="8" customFormat="1" ht="20.1" customHeight="1" spans="1:9">
      <c r="A1139" s="30" t="s">
        <v>2504</v>
      </c>
      <c r="B1139" s="30" t="s">
        <v>2505</v>
      </c>
      <c r="C1139" s="26" t="s">
        <v>131</v>
      </c>
      <c r="D1139" s="27">
        <v>31</v>
      </c>
      <c r="E1139" s="33"/>
      <c r="F1139" s="32">
        <f t="shared" si="36"/>
        <v>0</v>
      </c>
      <c r="G1139" s="31"/>
      <c r="H1139" s="31">
        <f t="shared" si="37"/>
        <v>260.73</v>
      </c>
      <c r="I1139" s="34">
        <v>226.72</v>
      </c>
    </row>
    <row r="1140" s="8" customFormat="1" ht="20.1" customHeight="1" spans="1:9">
      <c r="A1140" s="30" t="s">
        <v>2506</v>
      </c>
      <c r="B1140" s="30" t="s">
        <v>2507</v>
      </c>
      <c r="C1140" s="26" t="s">
        <v>131</v>
      </c>
      <c r="D1140" s="27">
        <v>7</v>
      </c>
      <c r="E1140" s="33"/>
      <c r="F1140" s="32">
        <f t="shared" si="36"/>
        <v>0</v>
      </c>
      <c r="G1140" s="31"/>
      <c r="H1140" s="31">
        <f t="shared" si="37"/>
        <v>260.77</v>
      </c>
      <c r="I1140" s="34">
        <v>226.76</v>
      </c>
    </row>
    <row r="1141" s="8" customFormat="1" ht="20.1" customHeight="1" spans="1:9">
      <c r="A1141" s="30" t="s">
        <v>2508</v>
      </c>
      <c r="B1141" s="30" t="s">
        <v>2509</v>
      </c>
      <c r="C1141" s="26" t="s">
        <v>131</v>
      </c>
      <c r="D1141" s="27">
        <v>2</v>
      </c>
      <c r="E1141" s="33"/>
      <c r="F1141" s="32">
        <f t="shared" si="36"/>
        <v>0</v>
      </c>
      <c r="G1141" s="31"/>
      <c r="H1141" s="31">
        <f t="shared" si="37"/>
        <v>260.71</v>
      </c>
      <c r="I1141" s="34">
        <v>226.7</v>
      </c>
    </row>
    <row r="1142" s="8" customFormat="1" ht="20.1" customHeight="1" spans="1:9">
      <c r="A1142" s="30" t="s">
        <v>2510</v>
      </c>
      <c r="B1142" s="30" t="s">
        <v>2511</v>
      </c>
      <c r="C1142" s="26" t="s">
        <v>131</v>
      </c>
      <c r="D1142" s="27">
        <v>1</v>
      </c>
      <c r="E1142" s="33"/>
      <c r="F1142" s="32">
        <f t="shared" si="36"/>
        <v>0</v>
      </c>
      <c r="G1142" s="31"/>
      <c r="H1142" s="31">
        <f t="shared" si="37"/>
        <v>261.2</v>
      </c>
      <c r="I1142" s="34">
        <v>227.13</v>
      </c>
    </row>
    <row r="1143" s="8" customFormat="1" ht="20.1" customHeight="1" spans="1:9">
      <c r="A1143" s="30" t="s">
        <v>2512</v>
      </c>
      <c r="B1143" s="30" t="s">
        <v>2513</v>
      </c>
      <c r="C1143" s="26" t="s">
        <v>131</v>
      </c>
      <c r="D1143" s="27">
        <v>2</v>
      </c>
      <c r="E1143" s="33"/>
      <c r="F1143" s="32">
        <f t="shared" si="36"/>
        <v>0</v>
      </c>
      <c r="G1143" s="31"/>
      <c r="H1143" s="31">
        <f t="shared" si="37"/>
        <v>260.71</v>
      </c>
      <c r="I1143" s="34">
        <v>226.7</v>
      </c>
    </row>
    <row r="1144" s="8" customFormat="1" ht="20.1" customHeight="1" spans="1:9">
      <c r="A1144" s="30" t="s">
        <v>2514</v>
      </c>
      <c r="B1144" s="30" t="s">
        <v>2515</v>
      </c>
      <c r="C1144" s="26" t="s">
        <v>131</v>
      </c>
      <c r="D1144" s="27">
        <v>27</v>
      </c>
      <c r="E1144" s="33"/>
      <c r="F1144" s="32">
        <f t="shared" si="36"/>
        <v>0</v>
      </c>
      <c r="G1144" s="31"/>
      <c r="H1144" s="31">
        <f t="shared" si="37"/>
        <v>260.73</v>
      </c>
      <c r="I1144" s="34">
        <v>226.72</v>
      </c>
    </row>
    <row r="1145" s="8" customFormat="1" ht="20.1" customHeight="1" spans="1:9">
      <c r="A1145" s="30" t="s">
        <v>2516</v>
      </c>
      <c r="B1145" s="30" t="s">
        <v>2517</v>
      </c>
      <c r="C1145" s="26" t="s">
        <v>131</v>
      </c>
      <c r="D1145" s="27">
        <v>3</v>
      </c>
      <c r="E1145" s="33"/>
      <c r="F1145" s="32">
        <f t="shared" si="36"/>
        <v>0</v>
      </c>
      <c r="G1145" s="31"/>
      <c r="H1145" s="31">
        <f t="shared" si="37"/>
        <v>260.88</v>
      </c>
      <c r="I1145" s="34">
        <v>226.85</v>
      </c>
    </row>
    <row r="1146" s="8" customFormat="1" ht="20.1" customHeight="1" spans="1:9">
      <c r="A1146" s="30" t="s">
        <v>2518</v>
      </c>
      <c r="B1146" s="30" t="s">
        <v>2519</v>
      </c>
      <c r="C1146" s="26" t="s">
        <v>131</v>
      </c>
      <c r="D1146" s="27">
        <v>25</v>
      </c>
      <c r="E1146" s="33"/>
      <c r="F1146" s="32">
        <f t="shared" si="36"/>
        <v>0</v>
      </c>
      <c r="G1146" s="31"/>
      <c r="H1146" s="31">
        <f t="shared" si="37"/>
        <v>250.47</v>
      </c>
      <c r="I1146" s="34">
        <v>217.8</v>
      </c>
    </row>
    <row r="1147" s="8" customFormat="1" ht="20.1" customHeight="1" spans="1:9">
      <c r="A1147" s="30" t="s">
        <v>2520</v>
      </c>
      <c r="B1147" s="30" t="s">
        <v>2521</v>
      </c>
      <c r="C1147" s="26" t="s">
        <v>131</v>
      </c>
      <c r="D1147" s="27">
        <v>39</v>
      </c>
      <c r="E1147" s="33"/>
      <c r="F1147" s="32">
        <f t="shared" si="36"/>
        <v>0</v>
      </c>
      <c r="G1147" s="31"/>
      <c r="H1147" s="31">
        <f t="shared" si="37"/>
        <v>285.87</v>
      </c>
      <c r="I1147" s="34">
        <v>248.58</v>
      </c>
    </row>
    <row r="1148" s="8" customFormat="1" ht="20.1" customHeight="1" spans="1:9">
      <c r="A1148" s="30" t="s">
        <v>2522</v>
      </c>
      <c r="B1148" s="30" t="s">
        <v>2523</v>
      </c>
      <c r="C1148" s="26" t="s">
        <v>131</v>
      </c>
      <c r="D1148" s="27">
        <v>5</v>
      </c>
      <c r="E1148" s="33"/>
      <c r="F1148" s="32">
        <f t="shared" si="36"/>
        <v>0</v>
      </c>
      <c r="G1148" s="31"/>
      <c r="H1148" s="31">
        <f t="shared" si="37"/>
        <v>285.94</v>
      </c>
      <c r="I1148" s="34">
        <v>248.64</v>
      </c>
    </row>
    <row r="1149" s="8" customFormat="1" ht="20.1" customHeight="1" spans="1:9">
      <c r="A1149" s="30" t="s">
        <v>2524</v>
      </c>
      <c r="B1149" s="30" t="s">
        <v>2525</v>
      </c>
      <c r="C1149" s="26" t="s">
        <v>131</v>
      </c>
      <c r="D1149" s="27">
        <v>12</v>
      </c>
      <c r="E1149" s="33"/>
      <c r="F1149" s="32">
        <f t="shared" si="36"/>
        <v>0</v>
      </c>
      <c r="G1149" s="31"/>
      <c r="H1149" s="31">
        <f t="shared" si="37"/>
        <v>285.91</v>
      </c>
      <c r="I1149" s="34">
        <v>248.62</v>
      </c>
    </row>
    <row r="1150" s="8" customFormat="1" ht="20.1" customHeight="1" spans="1:9">
      <c r="A1150" s="30" t="s">
        <v>2526</v>
      </c>
      <c r="B1150" s="30" t="s">
        <v>2527</v>
      </c>
      <c r="C1150" s="26" t="s">
        <v>131</v>
      </c>
      <c r="D1150" s="27">
        <v>1</v>
      </c>
      <c r="E1150" s="33"/>
      <c r="F1150" s="32">
        <f t="shared" si="36"/>
        <v>0</v>
      </c>
      <c r="G1150" s="31"/>
      <c r="H1150" s="31">
        <f t="shared" si="37"/>
        <v>285.74</v>
      </c>
      <c r="I1150" s="34">
        <v>248.47</v>
      </c>
    </row>
    <row r="1151" s="8" customFormat="1" ht="20.1" customHeight="1" spans="1:9">
      <c r="A1151" s="30" t="s">
        <v>2528</v>
      </c>
      <c r="B1151" s="30" t="s">
        <v>2529</v>
      </c>
      <c r="C1151" s="26" t="s">
        <v>131</v>
      </c>
      <c r="D1151" s="27">
        <v>8</v>
      </c>
      <c r="E1151" s="33"/>
      <c r="F1151" s="32">
        <f t="shared" si="36"/>
        <v>0</v>
      </c>
      <c r="G1151" s="31"/>
      <c r="H1151" s="31">
        <f t="shared" si="37"/>
        <v>285.87</v>
      </c>
      <c r="I1151" s="34">
        <v>248.58</v>
      </c>
    </row>
    <row r="1152" s="8" customFormat="1" ht="20.1" customHeight="1" spans="1:9">
      <c r="A1152" s="30" t="s">
        <v>2530</v>
      </c>
      <c r="B1152" s="30" t="s">
        <v>2531</v>
      </c>
      <c r="C1152" s="26" t="s">
        <v>131</v>
      </c>
      <c r="D1152" s="27">
        <v>3</v>
      </c>
      <c r="E1152" s="33"/>
      <c r="F1152" s="32">
        <f t="shared" si="36"/>
        <v>0</v>
      </c>
      <c r="G1152" s="31"/>
      <c r="H1152" s="31">
        <f t="shared" si="37"/>
        <v>285.74</v>
      </c>
      <c r="I1152" s="34">
        <v>248.47</v>
      </c>
    </row>
    <row r="1153" s="8" customFormat="1" ht="20.1" customHeight="1" spans="1:9">
      <c r="A1153" s="30" t="s">
        <v>2532</v>
      </c>
      <c r="B1153" s="30" t="s">
        <v>2533</v>
      </c>
      <c r="C1153" s="26" t="s">
        <v>131</v>
      </c>
      <c r="D1153" s="27">
        <v>2</v>
      </c>
      <c r="E1153" s="33"/>
      <c r="F1153" s="32">
        <f t="shared" si="36"/>
        <v>0</v>
      </c>
      <c r="G1153" s="31"/>
      <c r="H1153" s="31">
        <f t="shared" si="37"/>
        <v>333.86</v>
      </c>
      <c r="I1153" s="34">
        <v>290.31</v>
      </c>
    </row>
    <row r="1154" s="8" customFormat="1" ht="20.1" customHeight="1" spans="1:9">
      <c r="A1154" s="30" t="s">
        <v>2534</v>
      </c>
      <c r="B1154" s="30" t="s">
        <v>2535</v>
      </c>
      <c r="C1154" s="26" t="s">
        <v>131</v>
      </c>
      <c r="D1154" s="27">
        <v>10</v>
      </c>
      <c r="E1154" s="33"/>
      <c r="F1154" s="32">
        <f t="shared" si="36"/>
        <v>0</v>
      </c>
      <c r="G1154" s="31"/>
      <c r="H1154" s="31">
        <f t="shared" si="37"/>
        <v>794.59</v>
      </c>
      <c r="I1154" s="34">
        <v>690.95</v>
      </c>
    </row>
    <row r="1155" s="8" customFormat="1" ht="20.1" customHeight="1" spans="1:9">
      <c r="A1155" s="30" t="s">
        <v>2536</v>
      </c>
      <c r="B1155" s="30" t="s">
        <v>2537</v>
      </c>
      <c r="C1155" s="26" t="s">
        <v>131</v>
      </c>
      <c r="D1155" s="27">
        <v>2</v>
      </c>
      <c r="E1155" s="33"/>
      <c r="F1155" s="32">
        <f t="shared" si="36"/>
        <v>0</v>
      </c>
      <c r="G1155" s="31"/>
      <c r="H1155" s="31">
        <f t="shared" si="37"/>
        <v>577.88</v>
      </c>
      <c r="I1155" s="34">
        <v>502.5</v>
      </c>
    </row>
    <row r="1156" s="8" customFormat="1" ht="20.1" customHeight="1" spans="1:9">
      <c r="A1156" s="30" t="s">
        <v>2538</v>
      </c>
      <c r="B1156" s="30" t="s">
        <v>2539</v>
      </c>
      <c r="C1156" s="26" t="s">
        <v>131</v>
      </c>
      <c r="D1156" s="27">
        <v>4</v>
      </c>
      <c r="E1156" s="33"/>
      <c r="F1156" s="32">
        <f t="shared" si="36"/>
        <v>0</v>
      </c>
      <c r="G1156" s="31"/>
      <c r="H1156" s="31">
        <f t="shared" si="37"/>
        <v>515.52</v>
      </c>
      <c r="I1156" s="34">
        <v>448.28</v>
      </c>
    </row>
    <row r="1157" s="8" customFormat="1" ht="20.1" customHeight="1" spans="1:9">
      <c r="A1157" s="30" t="s">
        <v>2540</v>
      </c>
      <c r="B1157" s="30" t="s">
        <v>2541</v>
      </c>
      <c r="C1157" s="26" t="s">
        <v>131</v>
      </c>
      <c r="D1157" s="27">
        <v>1</v>
      </c>
      <c r="E1157" s="33"/>
      <c r="F1157" s="32">
        <f t="shared" si="36"/>
        <v>0</v>
      </c>
      <c r="G1157" s="31"/>
      <c r="H1157" s="31">
        <f t="shared" si="37"/>
        <v>480.17</v>
      </c>
      <c r="I1157" s="34">
        <v>417.54</v>
      </c>
    </row>
    <row r="1158" s="8" customFormat="1" ht="20.1" customHeight="1" spans="1:9">
      <c r="A1158" s="30" t="s">
        <v>2542</v>
      </c>
      <c r="B1158" s="30" t="s">
        <v>2543</v>
      </c>
      <c r="C1158" s="26" t="s">
        <v>131</v>
      </c>
      <c r="D1158" s="27">
        <v>1</v>
      </c>
      <c r="E1158" s="33"/>
      <c r="F1158" s="32">
        <f t="shared" si="36"/>
        <v>0</v>
      </c>
      <c r="G1158" s="31"/>
      <c r="H1158" s="31">
        <f t="shared" si="37"/>
        <v>989.79</v>
      </c>
      <c r="I1158" s="34">
        <v>860.69</v>
      </c>
    </row>
    <row r="1159" s="8" customFormat="1" ht="20.1" customHeight="1" spans="1:9">
      <c r="A1159" s="30" t="s">
        <v>2544</v>
      </c>
      <c r="B1159" s="30" t="s">
        <v>2545</v>
      </c>
      <c r="C1159" s="26" t="s">
        <v>131</v>
      </c>
      <c r="D1159" s="27">
        <v>1</v>
      </c>
      <c r="E1159" s="33"/>
      <c r="F1159" s="32">
        <f t="shared" ref="F1159:F1222" si="38">IF(OR(E1159&lt;G1159,E1159&gt;H1159),"不符合单价范围",(ROUND(ROUND(E1159,2)*D1159,0)))</f>
        <v>0</v>
      </c>
      <c r="G1159" s="31"/>
      <c r="H1159" s="31">
        <f t="shared" si="37"/>
        <v>1056.57</v>
      </c>
      <c r="I1159" s="34">
        <v>918.76</v>
      </c>
    </row>
    <row r="1160" s="8" customFormat="1" ht="20.1" customHeight="1" spans="1:9">
      <c r="A1160" s="30" t="s">
        <v>2546</v>
      </c>
      <c r="B1160" s="30" t="s">
        <v>2547</v>
      </c>
      <c r="C1160" s="26" t="s">
        <v>131</v>
      </c>
      <c r="D1160" s="27">
        <v>20</v>
      </c>
      <c r="E1160" s="33"/>
      <c r="F1160" s="32">
        <f t="shared" si="38"/>
        <v>0</v>
      </c>
      <c r="G1160" s="31"/>
      <c r="H1160" s="31">
        <f t="shared" si="37"/>
        <v>280.15</v>
      </c>
      <c r="I1160" s="34">
        <v>243.61</v>
      </c>
    </row>
    <row r="1161" s="8" customFormat="1" ht="20.1" customHeight="1" spans="1:9">
      <c r="A1161" s="30" t="s">
        <v>2548</v>
      </c>
      <c r="B1161" s="30" t="s">
        <v>2549</v>
      </c>
      <c r="C1161" s="26" t="s">
        <v>131</v>
      </c>
      <c r="D1161" s="27">
        <v>2</v>
      </c>
      <c r="E1161" s="33"/>
      <c r="F1161" s="32">
        <f t="shared" si="38"/>
        <v>0</v>
      </c>
      <c r="G1161" s="31"/>
      <c r="H1161" s="31">
        <f t="shared" si="37"/>
        <v>837.59</v>
      </c>
      <c r="I1161" s="34">
        <v>728.34</v>
      </c>
    </row>
    <row r="1162" s="8" customFormat="1" ht="20.1" customHeight="1" spans="1:9">
      <c r="A1162" s="30" t="s">
        <v>2550</v>
      </c>
      <c r="B1162" s="30" t="s">
        <v>2551</v>
      </c>
      <c r="C1162" s="26" t="s">
        <v>131</v>
      </c>
      <c r="D1162" s="27">
        <v>1</v>
      </c>
      <c r="E1162" s="33"/>
      <c r="F1162" s="32">
        <f t="shared" si="38"/>
        <v>0</v>
      </c>
      <c r="G1162" s="31"/>
      <c r="H1162" s="31">
        <f t="shared" si="37"/>
        <v>558.73</v>
      </c>
      <c r="I1162" s="34">
        <v>485.85</v>
      </c>
    </row>
    <row r="1163" s="8" customFormat="1" ht="20.1" customHeight="1" spans="1:9">
      <c r="A1163" s="30" t="s">
        <v>2552</v>
      </c>
      <c r="B1163" s="30" t="s">
        <v>2553</v>
      </c>
      <c r="C1163" s="26" t="s">
        <v>131</v>
      </c>
      <c r="D1163" s="27">
        <v>1</v>
      </c>
      <c r="E1163" s="33"/>
      <c r="F1163" s="32">
        <f t="shared" si="38"/>
        <v>0</v>
      </c>
      <c r="G1163" s="31"/>
      <c r="H1163" s="31">
        <f t="shared" si="37"/>
        <v>558.73</v>
      </c>
      <c r="I1163" s="34">
        <v>485.85</v>
      </c>
    </row>
    <row r="1164" s="8" customFormat="1" ht="20.1" customHeight="1" spans="1:9">
      <c r="A1164" s="30" t="s">
        <v>2554</v>
      </c>
      <c r="B1164" s="30" t="s">
        <v>2555</v>
      </c>
      <c r="C1164" s="26" t="s">
        <v>131</v>
      </c>
      <c r="D1164" s="27">
        <v>1</v>
      </c>
      <c r="E1164" s="33"/>
      <c r="F1164" s="32">
        <f t="shared" si="38"/>
        <v>0</v>
      </c>
      <c r="G1164" s="31"/>
      <c r="H1164" s="31">
        <f t="shared" si="37"/>
        <v>658.88</v>
      </c>
      <c r="I1164" s="34">
        <v>572.94</v>
      </c>
    </row>
    <row r="1165" s="8" customFormat="1" ht="20.1" customHeight="1" spans="1:9">
      <c r="A1165" s="30" t="s">
        <v>2556</v>
      </c>
      <c r="B1165" s="30" t="s">
        <v>2557</v>
      </c>
      <c r="C1165" s="26" t="s">
        <v>131</v>
      </c>
      <c r="D1165" s="27">
        <v>1</v>
      </c>
      <c r="E1165" s="33"/>
      <c r="F1165" s="32">
        <f t="shared" si="38"/>
        <v>0</v>
      </c>
      <c r="G1165" s="31"/>
      <c r="H1165" s="31">
        <f t="shared" si="37"/>
        <v>220.94</v>
      </c>
      <c r="I1165" s="34">
        <v>192.12</v>
      </c>
    </row>
    <row r="1166" s="8" customFormat="1" ht="20.1" customHeight="1" spans="1:9">
      <c r="A1166" s="30" t="s">
        <v>2558</v>
      </c>
      <c r="B1166" s="30" t="s">
        <v>2559</v>
      </c>
      <c r="C1166" s="26" t="s">
        <v>131</v>
      </c>
      <c r="D1166" s="27">
        <v>1</v>
      </c>
      <c r="E1166" s="33"/>
      <c r="F1166" s="32">
        <f t="shared" si="38"/>
        <v>0</v>
      </c>
      <c r="G1166" s="31"/>
      <c r="H1166" s="31">
        <f t="shared" si="37"/>
        <v>247.45</v>
      </c>
      <c r="I1166" s="34">
        <v>215.17</v>
      </c>
    </row>
    <row r="1167" s="8" customFormat="1" ht="20.1" customHeight="1" spans="1:9">
      <c r="A1167" s="30" t="s">
        <v>2560</v>
      </c>
      <c r="B1167" s="30" t="s">
        <v>2561</v>
      </c>
      <c r="C1167" s="26" t="s">
        <v>131</v>
      </c>
      <c r="D1167" s="27">
        <v>2</v>
      </c>
      <c r="E1167" s="33"/>
      <c r="F1167" s="32">
        <f t="shared" si="38"/>
        <v>0</v>
      </c>
      <c r="G1167" s="31"/>
      <c r="H1167" s="31">
        <f t="shared" si="37"/>
        <v>257.27</v>
      </c>
      <c r="I1167" s="34">
        <v>223.71</v>
      </c>
    </row>
    <row r="1168" s="8" customFormat="1" ht="20.1" customHeight="1" spans="1:9">
      <c r="A1168" s="30" t="s">
        <v>2562</v>
      </c>
      <c r="B1168" s="30" t="s">
        <v>2563</v>
      </c>
      <c r="C1168" s="26" t="s">
        <v>131</v>
      </c>
      <c r="D1168" s="27">
        <v>2</v>
      </c>
      <c r="E1168" s="33"/>
      <c r="F1168" s="32">
        <f t="shared" si="38"/>
        <v>0</v>
      </c>
      <c r="G1168" s="31"/>
      <c r="H1168" s="31">
        <f t="shared" si="37"/>
        <v>335.82</v>
      </c>
      <c r="I1168" s="34">
        <v>292.02</v>
      </c>
    </row>
    <row r="1169" s="8" customFormat="1" ht="20.1" customHeight="1" spans="1:9">
      <c r="A1169" s="30" t="s">
        <v>2564</v>
      </c>
      <c r="B1169" s="30" t="s">
        <v>2565</v>
      </c>
      <c r="C1169" s="26" t="s">
        <v>131</v>
      </c>
      <c r="D1169" s="27">
        <v>1</v>
      </c>
      <c r="E1169" s="33"/>
      <c r="F1169" s="32">
        <f t="shared" si="38"/>
        <v>0</v>
      </c>
      <c r="G1169" s="31"/>
      <c r="H1169" s="31">
        <f t="shared" si="37"/>
        <v>558.73</v>
      </c>
      <c r="I1169" s="34">
        <v>485.85</v>
      </c>
    </row>
    <row r="1170" s="8" customFormat="1" ht="20.1" customHeight="1" spans="1:9">
      <c r="A1170" s="30" t="s">
        <v>2566</v>
      </c>
      <c r="B1170" s="30" t="s">
        <v>2567</v>
      </c>
      <c r="C1170" s="26" t="s">
        <v>131</v>
      </c>
      <c r="D1170" s="27">
        <v>6</v>
      </c>
      <c r="E1170" s="33"/>
      <c r="F1170" s="32">
        <f t="shared" si="38"/>
        <v>0</v>
      </c>
      <c r="G1170" s="31"/>
      <c r="H1170" s="31">
        <f t="shared" si="37"/>
        <v>558.56</v>
      </c>
      <c r="I1170" s="34">
        <v>485.7</v>
      </c>
    </row>
    <row r="1171" s="8" customFormat="1" ht="20.1" customHeight="1" spans="1:9">
      <c r="A1171" s="30" t="s">
        <v>2568</v>
      </c>
      <c r="B1171" s="30" t="s">
        <v>2569</v>
      </c>
      <c r="C1171" s="26" t="s">
        <v>131</v>
      </c>
      <c r="D1171" s="27">
        <v>2</v>
      </c>
      <c r="E1171" s="33"/>
      <c r="F1171" s="32">
        <f t="shared" si="38"/>
        <v>0</v>
      </c>
      <c r="G1171" s="31"/>
      <c r="H1171" s="31">
        <f t="shared" si="37"/>
        <v>614.7</v>
      </c>
      <c r="I1171" s="34">
        <v>534.52</v>
      </c>
    </row>
    <row r="1172" s="8" customFormat="1" ht="20.1" customHeight="1" spans="1:9">
      <c r="A1172" s="30" t="s">
        <v>2570</v>
      </c>
      <c r="B1172" s="30" t="s">
        <v>2571</v>
      </c>
      <c r="C1172" s="26" t="s">
        <v>131</v>
      </c>
      <c r="D1172" s="27">
        <v>2</v>
      </c>
      <c r="E1172" s="33"/>
      <c r="F1172" s="32">
        <f t="shared" si="38"/>
        <v>0</v>
      </c>
      <c r="G1172" s="31"/>
      <c r="H1172" s="31">
        <f t="shared" si="37"/>
        <v>896.02</v>
      </c>
      <c r="I1172" s="34">
        <v>779.15</v>
      </c>
    </row>
    <row r="1173" s="8" customFormat="1" ht="20.1" customHeight="1" spans="1:9">
      <c r="A1173" s="30" t="s">
        <v>2572</v>
      </c>
      <c r="B1173" s="30" t="s">
        <v>2573</v>
      </c>
      <c r="C1173" s="26"/>
      <c r="D1173" s="27"/>
      <c r="E1173" s="31"/>
      <c r="F1173" s="32"/>
      <c r="G1173" s="31"/>
      <c r="H1173" s="31"/>
      <c r="I1173" s="34"/>
    </row>
    <row r="1174" s="8" customFormat="1" ht="20.1" customHeight="1" spans="1:9">
      <c r="A1174" s="30" t="s">
        <v>2574</v>
      </c>
      <c r="B1174" s="30" t="s">
        <v>2575</v>
      </c>
      <c r="C1174" s="26" t="s">
        <v>131</v>
      </c>
      <c r="D1174" s="27">
        <v>3</v>
      </c>
      <c r="E1174" s="33"/>
      <c r="F1174" s="32">
        <f t="shared" si="38"/>
        <v>0</v>
      </c>
      <c r="G1174" s="31"/>
      <c r="H1174" s="31">
        <f t="shared" si="37"/>
        <v>545.96</v>
      </c>
      <c r="I1174" s="34">
        <v>474.75</v>
      </c>
    </row>
    <row r="1175" s="8" customFormat="1" ht="20.1" customHeight="1" spans="1:9">
      <c r="A1175" s="30" t="s">
        <v>2576</v>
      </c>
      <c r="B1175" s="30" t="s">
        <v>2577</v>
      </c>
      <c r="C1175" s="26" t="s">
        <v>131</v>
      </c>
      <c r="D1175" s="27">
        <v>2</v>
      </c>
      <c r="E1175" s="33"/>
      <c r="F1175" s="32">
        <f t="shared" si="38"/>
        <v>0</v>
      </c>
      <c r="G1175" s="31"/>
      <c r="H1175" s="31">
        <f t="shared" si="37"/>
        <v>486.06</v>
      </c>
      <c r="I1175" s="34">
        <v>422.66</v>
      </c>
    </row>
    <row r="1176" s="8" customFormat="1" ht="20.1" customHeight="1" spans="1:9">
      <c r="A1176" s="30" t="s">
        <v>2578</v>
      </c>
      <c r="B1176" s="30" t="s">
        <v>2579</v>
      </c>
      <c r="C1176" s="26" t="s">
        <v>131</v>
      </c>
      <c r="D1176" s="27">
        <v>11</v>
      </c>
      <c r="E1176" s="33"/>
      <c r="F1176" s="32">
        <f t="shared" si="38"/>
        <v>0</v>
      </c>
      <c r="G1176" s="31"/>
      <c r="H1176" s="31">
        <f t="shared" si="37"/>
        <v>314.49</v>
      </c>
      <c r="I1176" s="34">
        <v>273.47</v>
      </c>
    </row>
    <row r="1177" s="8" customFormat="1" ht="20.1" customHeight="1" spans="1:9">
      <c r="A1177" s="30" t="s">
        <v>2580</v>
      </c>
      <c r="B1177" s="30" t="s">
        <v>2581</v>
      </c>
      <c r="C1177" s="26" t="s">
        <v>131</v>
      </c>
      <c r="D1177" s="27">
        <v>2</v>
      </c>
      <c r="E1177" s="33"/>
      <c r="F1177" s="32">
        <f t="shared" si="38"/>
        <v>0</v>
      </c>
      <c r="G1177" s="31"/>
      <c r="H1177" s="31">
        <f t="shared" si="37"/>
        <v>189.03</v>
      </c>
      <c r="I1177" s="34">
        <v>164.37</v>
      </c>
    </row>
    <row r="1178" s="8" customFormat="1" ht="20.1" customHeight="1" spans="1:9">
      <c r="A1178" s="30" t="s">
        <v>2582</v>
      </c>
      <c r="B1178" s="30" t="s">
        <v>2583</v>
      </c>
      <c r="C1178" s="26" t="s">
        <v>131</v>
      </c>
      <c r="D1178" s="27">
        <v>8</v>
      </c>
      <c r="E1178" s="33"/>
      <c r="F1178" s="32">
        <f t="shared" si="38"/>
        <v>0</v>
      </c>
      <c r="G1178" s="31"/>
      <c r="H1178" s="31">
        <f t="shared" si="37"/>
        <v>145.45</v>
      </c>
      <c r="I1178" s="34">
        <v>126.48</v>
      </c>
    </row>
    <row r="1179" s="8" customFormat="1" ht="20.1" customHeight="1" spans="1:9">
      <c r="A1179" s="30" t="s">
        <v>2584</v>
      </c>
      <c r="B1179" s="30" t="s">
        <v>2585</v>
      </c>
      <c r="C1179" s="26" t="s">
        <v>131</v>
      </c>
      <c r="D1179" s="27">
        <v>2</v>
      </c>
      <c r="E1179" s="33"/>
      <c r="F1179" s="32">
        <f t="shared" si="38"/>
        <v>0</v>
      </c>
      <c r="G1179" s="31"/>
      <c r="H1179" s="31">
        <f t="shared" si="37"/>
        <v>133.55</v>
      </c>
      <c r="I1179" s="34">
        <v>116.13</v>
      </c>
    </row>
    <row r="1180" s="8" customFormat="1" ht="20.1" customHeight="1" spans="1:9">
      <c r="A1180" s="30" t="s">
        <v>2586</v>
      </c>
      <c r="B1180" s="30" t="s">
        <v>2587</v>
      </c>
      <c r="C1180" s="26" t="s">
        <v>131</v>
      </c>
      <c r="D1180" s="27">
        <v>2</v>
      </c>
      <c r="E1180" s="33"/>
      <c r="F1180" s="32">
        <f t="shared" si="38"/>
        <v>0</v>
      </c>
      <c r="G1180" s="31"/>
      <c r="H1180" s="31">
        <f t="shared" si="37"/>
        <v>133.55</v>
      </c>
      <c r="I1180" s="34">
        <v>116.13</v>
      </c>
    </row>
    <row r="1181" s="8" customFormat="1" ht="20.1" customHeight="1" spans="1:9">
      <c r="A1181" s="30" t="s">
        <v>2588</v>
      </c>
      <c r="B1181" s="30" t="s">
        <v>2589</v>
      </c>
      <c r="C1181" s="26" t="s">
        <v>131</v>
      </c>
      <c r="D1181" s="27">
        <v>6</v>
      </c>
      <c r="E1181" s="33"/>
      <c r="F1181" s="32">
        <f t="shared" si="38"/>
        <v>0</v>
      </c>
      <c r="G1181" s="31"/>
      <c r="H1181" s="31">
        <f t="shared" si="37"/>
        <v>144.18</v>
      </c>
      <c r="I1181" s="34">
        <v>125.37</v>
      </c>
    </row>
    <row r="1182" s="8" customFormat="1" ht="20.1" customHeight="1" spans="1:9">
      <c r="A1182" s="30" t="s">
        <v>2590</v>
      </c>
      <c r="B1182" s="30" t="s">
        <v>2591</v>
      </c>
      <c r="C1182" s="26" t="s">
        <v>131</v>
      </c>
      <c r="D1182" s="27">
        <v>3</v>
      </c>
      <c r="E1182" s="33"/>
      <c r="F1182" s="32">
        <f t="shared" si="38"/>
        <v>0</v>
      </c>
      <c r="G1182" s="31"/>
      <c r="H1182" s="31">
        <f t="shared" si="37"/>
        <v>144.35</v>
      </c>
      <c r="I1182" s="34">
        <v>125.52</v>
      </c>
    </row>
    <row r="1183" s="8" customFormat="1" ht="20.1" customHeight="1" spans="1:9">
      <c r="A1183" s="30" t="s">
        <v>2592</v>
      </c>
      <c r="B1183" s="30" t="s">
        <v>2593</v>
      </c>
      <c r="C1183" s="26" t="s">
        <v>131</v>
      </c>
      <c r="D1183" s="27">
        <v>3</v>
      </c>
      <c r="E1183" s="33"/>
      <c r="F1183" s="32">
        <f t="shared" si="38"/>
        <v>0</v>
      </c>
      <c r="G1183" s="31"/>
      <c r="H1183" s="31">
        <f t="shared" si="37"/>
        <v>240.58</v>
      </c>
      <c r="I1183" s="34">
        <v>209.2</v>
      </c>
    </row>
    <row r="1184" s="8" customFormat="1" ht="20.1" customHeight="1" spans="1:9">
      <c r="A1184" s="30" t="s">
        <v>2594</v>
      </c>
      <c r="B1184" s="30" t="s">
        <v>2595</v>
      </c>
      <c r="C1184" s="26" t="s">
        <v>131</v>
      </c>
      <c r="D1184" s="27">
        <v>1</v>
      </c>
      <c r="E1184" s="33"/>
      <c r="F1184" s="32">
        <f t="shared" si="38"/>
        <v>0</v>
      </c>
      <c r="G1184" s="31"/>
      <c r="H1184" s="31">
        <f t="shared" si="37"/>
        <v>219.96</v>
      </c>
      <c r="I1184" s="34">
        <v>191.27</v>
      </c>
    </row>
    <row r="1185" s="8" customFormat="1" ht="20.1" customHeight="1" spans="1:9">
      <c r="A1185" s="30" t="s">
        <v>2596</v>
      </c>
      <c r="B1185" s="30" t="s">
        <v>2597</v>
      </c>
      <c r="C1185" s="26" t="s">
        <v>131</v>
      </c>
      <c r="D1185" s="27">
        <v>2</v>
      </c>
      <c r="E1185" s="33"/>
      <c r="F1185" s="32">
        <f t="shared" si="38"/>
        <v>0</v>
      </c>
      <c r="G1185" s="31"/>
      <c r="H1185" s="31">
        <f t="shared" si="37"/>
        <v>314.23</v>
      </c>
      <c r="I1185" s="34">
        <v>273.24</v>
      </c>
    </row>
    <row r="1186" s="8" customFormat="1" ht="20.1" customHeight="1" spans="1:9">
      <c r="A1186" s="30" t="s">
        <v>2598</v>
      </c>
      <c r="B1186" s="30" t="s">
        <v>2599</v>
      </c>
      <c r="C1186" s="26" t="s">
        <v>131</v>
      </c>
      <c r="D1186" s="27">
        <v>1</v>
      </c>
      <c r="E1186" s="33"/>
      <c r="F1186" s="32">
        <f t="shared" si="38"/>
        <v>0</v>
      </c>
      <c r="G1186" s="31"/>
      <c r="H1186" s="31">
        <f t="shared" si="37"/>
        <v>555.78</v>
      </c>
      <c r="I1186" s="34">
        <v>483.29</v>
      </c>
    </row>
    <row r="1187" s="8" customFormat="1" ht="20.1" customHeight="1" spans="1:9">
      <c r="A1187" s="30" t="s">
        <v>2600</v>
      </c>
      <c r="B1187" s="30" t="s">
        <v>2601</v>
      </c>
      <c r="C1187" s="26" t="s">
        <v>131</v>
      </c>
      <c r="D1187" s="27">
        <v>95</v>
      </c>
      <c r="E1187" s="33"/>
      <c r="F1187" s="32">
        <f t="shared" si="38"/>
        <v>0</v>
      </c>
      <c r="G1187" s="31"/>
      <c r="H1187" s="31">
        <f t="shared" si="37"/>
        <v>108.38</v>
      </c>
      <c r="I1187" s="34">
        <v>94.24</v>
      </c>
    </row>
    <row r="1188" s="8" customFormat="1" ht="20.1" customHeight="1" spans="1:9">
      <c r="A1188" s="30" t="s">
        <v>2602</v>
      </c>
      <c r="B1188" s="30" t="s">
        <v>2603</v>
      </c>
      <c r="C1188" s="26" t="s">
        <v>131</v>
      </c>
      <c r="D1188" s="27">
        <v>1</v>
      </c>
      <c r="E1188" s="33"/>
      <c r="F1188" s="32">
        <f t="shared" si="38"/>
        <v>0</v>
      </c>
      <c r="G1188" s="31"/>
      <c r="H1188" s="31">
        <f t="shared" si="37"/>
        <v>163.98</v>
      </c>
      <c r="I1188" s="34">
        <v>142.59</v>
      </c>
    </row>
    <row r="1189" s="8" customFormat="1" ht="20.1" customHeight="1" spans="1:9">
      <c r="A1189" s="30" t="s">
        <v>2604</v>
      </c>
      <c r="B1189" s="30" t="s">
        <v>2605</v>
      </c>
      <c r="C1189" s="26" t="s">
        <v>131</v>
      </c>
      <c r="D1189" s="27">
        <v>1</v>
      </c>
      <c r="E1189" s="33"/>
      <c r="F1189" s="32">
        <f t="shared" si="38"/>
        <v>0</v>
      </c>
      <c r="G1189" s="31"/>
      <c r="H1189" s="31">
        <f t="shared" ref="H1189:H1252" si="39">ROUND(ROUND(I1189,2)*1.15,2)</f>
        <v>118.82</v>
      </c>
      <c r="I1189" s="34">
        <v>103.32</v>
      </c>
    </row>
    <row r="1190" s="8" customFormat="1" ht="20.1" customHeight="1" spans="1:9">
      <c r="A1190" s="30" t="s">
        <v>2606</v>
      </c>
      <c r="B1190" s="30" t="s">
        <v>2607</v>
      </c>
      <c r="C1190" s="26" t="s">
        <v>131</v>
      </c>
      <c r="D1190" s="27">
        <v>177</v>
      </c>
      <c r="E1190" s="33"/>
      <c r="F1190" s="32">
        <f t="shared" si="38"/>
        <v>0</v>
      </c>
      <c r="G1190" s="31"/>
      <c r="H1190" s="31">
        <f t="shared" si="39"/>
        <v>96.15</v>
      </c>
      <c r="I1190" s="34">
        <v>83.61</v>
      </c>
    </row>
    <row r="1191" s="8" customFormat="1" ht="20.1" customHeight="1" spans="1:9">
      <c r="A1191" s="30" t="s">
        <v>2608</v>
      </c>
      <c r="B1191" s="30" t="s">
        <v>2609</v>
      </c>
      <c r="C1191" s="26" t="s">
        <v>131</v>
      </c>
      <c r="D1191" s="27">
        <v>106</v>
      </c>
      <c r="E1191" s="33"/>
      <c r="F1191" s="32">
        <f t="shared" si="38"/>
        <v>0</v>
      </c>
      <c r="G1191" s="31"/>
      <c r="H1191" s="31">
        <f t="shared" si="39"/>
        <v>184.39</v>
      </c>
      <c r="I1191" s="34">
        <v>160.34</v>
      </c>
    </row>
    <row r="1192" s="8" customFormat="1" ht="20.1" customHeight="1" spans="1:9">
      <c r="A1192" s="30" t="s">
        <v>2610</v>
      </c>
      <c r="B1192" s="30" t="s">
        <v>2611</v>
      </c>
      <c r="C1192" s="26" t="s">
        <v>131</v>
      </c>
      <c r="D1192" s="27">
        <v>1</v>
      </c>
      <c r="E1192" s="33"/>
      <c r="F1192" s="32">
        <f t="shared" si="38"/>
        <v>0</v>
      </c>
      <c r="G1192" s="31"/>
      <c r="H1192" s="31">
        <f t="shared" si="39"/>
        <v>301.46</v>
      </c>
      <c r="I1192" s="34">
        <v>262.14</v>
      </c>
    </row>
    <row r="1193" s="8" customFormat="1" ht="20.1" customHeight="1" spans="1:9">
      <c r="A1193" s="30" t="s">
        <v>2612</v>
      </c>
      <c r="B1193" s="30" t="s">
        <v>2613</v>
      </c>
      <c r="C1193" s="26" t="s">
        <v>131</v>
      </c>
      <c r="D1193" s="27">
        <v>1</v>
      </c>
      <c r="E1193" s="33"/>
      <c r="F1193" s="32">
        <f t="shared" si="38"/>
        <v>0</v>
      </c>
      <c r="G1193" s="31"/>
      <c r="H1193" s="31">
        <f t="shared" si="39"/>
        <v>263.17</v>
      </c>
      <c r="I1193" s="34">
        <v>228.84</v>
      </c>
    </row>
    <row r="1194" s="8" customFormat="1" ht="20.1" customHeight="1" spans="1:9">
      <c r="A1194" s="30" t="s">
        <v>2614</v>
      </c>
      <c r="B1194" s="30" t="s">
        <v>2615</v>
      </c>
      <c r="C1194" s="26" t="s">
        <v>131</v>
      </c>
      <c r="D1194" s="27">
        <v>53</v>
      </c>
      <c r="E1194" s="33"/>
      <c r="F1194" s="32">
        <f t="shared" si="38"/>
        <v>0</v>
      </c>
      <c r="G1194" s="31"/>
      <c r="H1194" s="31">
        <f t="shared" si="39"/>
        <v>259.44</v>
      </c>
      <c r="I1194" s="34">
        <v>225.6</v>
      </c>
    </row>
    <row r="1195" s="8" customFormat="1" ht="20.1" customHeight="1" spans="1:9">
      <c r="A1195" s="30" t="s">
        <v>2616</v>
      </c>
      <c r="B1195" s="30" t="s">
        <v>2617</v>
      </c>
      <c r="C1195" s="26" t="s">
        <v>131</v>
      </c>
      <c r="D1195" s="27">
        <v>2</v>
      </c>
      <c r="E1195" s="33"/>
      <c r="F1195" s="32">
        <f t="shared" si="38"/>
        <v>0</v>
      </c>
      <c r="G1195" s="31"/>
      <c r="H1195" s="31">
        <f t="shared" si="39"/>
        <v>287.21</v>
      </c>
      <c r="I1195" s="34">
        <v>249.75</v>
      </c>
    </row>
    <row r="1196" s="8" customFormat="1" ht="20.1" customHeight="1" spans="1:9">
      <c r="A1196" s="30" t="s">
        <v>2618</v>
      </c>
      <c r="B1196" s="30" t="s">
        <v>2619</v>
      </c>
      <c r="C1196" s="26" t="s">
        <v>131</v>
      </c>
      <c r="D1196" s="27">
        <v>2</v>
      </c>
      <c r="E1196" s="33"/>
      <c r="F1196" s="32">
        <f t="shared" si="38"/>
        <v>0</v>
      </c>
      <c r="G1196" s="31"/>
      <c r="H1196" s="31">
        <f t="shared" si="39"/>
        <v>231.74</v>
      </c>
      <c r="I1196" s="34">
        <v>201.51</v>
      </c>
    </row>
    <row r="1197" s="8" customFormat="1" ht="20.1" customHeight="1" spans="1:9">
      <c r="A1197" s="30" t="s">
        <v>2620</v>
      </c>
      <c r="B1197" s="30" t="s">
        <v>2621</v>
      </c>
      <c r="C1197" s="26" t="s">
        <v>131</v>
      </c>
      <c r="D1197" s="27">
        <v>10</v>
      </c>
      <c r="E1197" s="33"/>
      <c r="F1197" s="32">
        <f t="shared" si="38"/>
        <v>0</v>
      </c>
      <c r="G1197" s="31"/>
      <c r="H1197" s="31">
        <f t="shared" si="39"/>
        <v>262.96</v>
      </c>
      <c r="I1197" s="34">
        <v>228.66</v>
      </c>
    </row>
    <row r="1198" s="8" customFormat="1" ht="20.1" customHeight="1" spans="1:9">
      <c r="A1198" s="30" t="s">
        <v>2622</v>
      </c>
      <c r="B1198" s="30" t="s">
        <v>2623</v>
      </c>
      <c r="C1198" s="26" t="s">
        <v>131</v>
      </c>
      <c r="D1198" s="27">
        <v>2</v>
      </c>
      <c r="E1198" s="33"/>
      <c r="F1198" s="32">
        <f t="shared" si="38"/>
        <v>0</v>
      </c>
      <c r="G1198" s="31"/>
      <c r="H1198" s="31">
        <f t="shared" si="39"/>
        <v>121.76</v>
      </c>
      <c r="I1198" s="34">
        <v>105.88</v>
      </c>
    </row>
    <row r="1199" s="8" customFormat="1" ht="20.1" customHeight="1" spans="1:9">
      <c r="A1199" s="30" t="s">
        <v>2624</v>
      </c>
      <c r="B1199" s="30" t="s">
        <v>2625</v>
      </c>
      <c r="C1199" s="26" t="s">
        <v>131</v>
      </c>
      <c r="D1199" s="27">
        <v>4</v>
      </c>
      <c r="E1199" s="33"/>
      <c r="F1199" s="32">
        <f t="shared" si="38"/>
        <v>0</v>
      </c>
      <c r="G1199" s="31"/>
      <c r="H1199" s="31">
        <f t="shared" si="39"/>
        <v>121.76</v>
      </c>
      <c r="I1199" s="34">
        <v>105.88</v>
      </c>
    </row>
    <row r="1200" s="8" customFormat="1" ht="20.1" customHeight="1" spans="1:9">
      <c r="A1200" s="30" t="s">
        <v>2626</v>
      </c>
      <c r="B1200" s="30" t="s">
        <v>2627</v>
      </c>
      <c r="C1200" s="26" t="s">
        <v>131</v>
      </c>
      <c r="D1200" s="27">
        <v>242</v>
      </c>
      <c r="E1200" s="33"/>
      <c r="F1200" s="32">
        <f t="shared" si="38"/>
        <v>0</v>
      </c>
      <c r="G1200" s="31"/>
      <c r="H1200" s="31">
        <f t="shared" si="39"/>
        <v>177.08</v>
      </c>
      <c r="I1200" s="34">
        <v>153.98</v>
      </c>
    </row>
    <row r="1201" s="8" customFormat="1" ht="20.1" customHeight="1" spans="1:9">
      <c r="A1201" s="30" t="s">
        <v>2628</v>
      </c>
      <c r="B1201" s="30" t="s">
        <v>2629</v>
      </c>
      <c r="C1201" s="26" t="s">
        <v>131</v>
      </c>
      <c r="D1201" s="27">
        <v>79</v>
      </c>
      <c r="E1201" s="33"/>
      <c r="F1201" s="32">
        <f t="shared" si="38"/>
        <v>0</v>
      </c>
      <c r="G1201" s="31"/>
      <c r="H1201" s="31">
        <f t="shared" si="39"/>
        <v>200.82</v>
      </c>
      <c r="I1201" s="34">
        <v>174.63</v>
      </c>
    </row>
    <row r="1202" s="8" customFormat="1" ht="20.1" customHeight="1" spans="1:9">
      <c r="A1202" s="30" t="s">
        <v>2630</v>
      </c>
      <c r="B1202" s="30" t="s">
        <v>2631</v>
      </c>
      <c r="C1202" s="26" t="s">
        <v>131</v>
      </c>
      <c r="D1202" s="27">
        <v>6</v>
      </c>
      <c r="E1202" s="33"/>
      <c r="F1202" s="32">
        <f t="shared" si="38"/>
        <v>0</v>
      </c>
      <c r="G1202" s="31"/>
      <c r="H1202" s="31">
        <f t="shared" si="39"/>
        <v>283.79</v>
      </c>
      <c r="I1202" s="34">
        <v>246.77</v>
      </c>
    </row>
    <row r="1203" s="8" customFormat="1" ht="20.1" customHeight="1" spans="1:9">
      <c r="A1203" s="30" t="s">
        <v>2632</v>
      </c>
      <c r="B1203" s="30" t="s">
        <v>2633</v>
      </c>
      <c r="C1203" s="26" t="s">
        <v>131</v>
      </c>
      <c r="D1203" s="27">
        <v>20</v>
      </c>
      <c r="E1203" s="33"/>
      <c r="F1203" s="32">
        <f t="shared" si="38"/>
        <v>0</v>
      </c>
      <c r="G1203" s="31"/>
      <c r="H1203" s="31">
        <f t="shared" si="39"/>
        <v>232.28</v>
      </c>
      <c r="I1203" s="34">
        <v>201.98</v>
      </c>
    </row>
    <row r="1204" s="8" customFormat="1" ht="20.1" customHeight="1" spans="1:9">
      <c r="A1204" s="30" t="s">
        <v>2634</v>
      </c>
      <c r="B1204" s="30" t="s">
        <v>2635</v>
      </c>
      <c r="C1204" s="26" t="s">
        <v>131</v>
      </c>
      <c r="D1204" s="27">
        <v>2</v>
      </c>
      <c r="E1204" s="33"/>
      <c r="F1204" s="32">
        <f t="shared" si="38"/>
        <v>0</v>
      </c>
      <c r="G1204" s="31"/>
      <c r="H1204" s="31">
        <f t="shared" si="39"/>
        <v>248.43</v>
      </c>
      <c r="I1204" s="34">
        <v>216.03</v>
      </c>
    </row>
    <row r="1205" s="8" customFormat="1" ht="20.1" customHeight="1" spans="1:9">
      <c r="A1205" s="30" t="s">
        <v>2636</v>
      </c>
      <c r="B1205" s="30" t="s">
        <v>2637</v>
      </c>
      <c r="C1205" s="26" t="s">
        <v>131</v>
      </c>
      <c r="D1205" s="27">
        <v>36</v>
      </c>
      <c r="E1205" s="33"/>
      <c r="F1205" s="32">
        <f t="shared" si="38"/>
        <v>0</v>
      </c>
      <c r="G1205" s="31"/>
      <c r="H1205" s="31">
        <f t="shared" si="39"/>
        <v>290.73</v>
      </c>
      <c r="I1205" s="34">
        <v>252.81</v>
      </c>
    </row>
    <row r="1206" s="8" customFormat="1" ht="20.1" customHeight="1" spans="1:9">
      <c r="A1206" s="30" t="s">
        <v>2638</v>
      </c>
      <c r="B1206" s="30" t="s">
        <v>2639</v>
      </c>
      <c r="C1206" s="26" t="s">
        <v>131</v>
      </c>
      <c r="D1206" s="27">
        <v>136</v>
      </c>
      <c r="E1206" s="33"/>
      <c r="F1206" s="32">
        <f t="shared" si="38"/>
        <v>0</v>
      </c>
      <c r="G1206" s="31"/>
      <c r="H1206" s="31">
        <f t="shared" si="39"/>
        <v>200</v>
      </c>
      <c r="I1206" s="34">
        <v>173.91</v>
      </c>
    </row>
    <row r="1207" s="8" customFormat="1" ht="20.1" customHeight="1" spans="1:9">
      <c r="A1207" s="30" t="s">
        <v>2640</v>
      </c>
      <c r="B1207" s="30" t="s">
        <v>2641</v>
      </c>
      <c r="C1207" s="26" t="s">
        <v>131</v>
      </c>
      <c r="D1207" s="27">
        <v>3</v>
      </c>
      <c r="E1207" s="33"/>
      <c r="F1207" s="32">
        <f t="shared" si="38"/>
        <v>0</v>
      </c>
      <c r="G1207" s="31"/>
      <c r="H1207" s="31">
        <f t="shared" si="39"/>
        <v>287.71</v>
      </c>
      <c r="I1207" s="34">
        <v>250.18</v>
      </c>
    </row>
    <row r="1208" s="8" customFormat="1" ht="20.1" customHeight="1" spans="1:9">
      <c r="A1208" s="30" t="s">
        <v>2642</v>
      </c>
      <c r="B1208" s="30" t="s">
        <v>2643</v>
      </c>
      <c r="C1208" s="26" t="s">
        <v>131</v>
      </c>
      <c r="D1208" s="27">
        <v>1</v>
      </c>
      <c r="E1208" s="33"/>
      <c r="F1208" s="32">
        <f t="shared" si="38"/>
        <v>0</v>
      </c>
      <c r="G1208" s="31"/>
      <c r="H1208" s="31">
        <f t="shared" si="39"/>
        <v>240.58</v>
      </c>
      <c r="I1208" s="34">
        <v>209.2</v>
      </c>
    </row>
    <row r="1209" s="8" customFormat="1" ht="20.1" customHeight="1" spans="1:9">
      <c r="A1209" s="30" t="s">
        <v>2644</v>
      </c>
      <c r="B1209" s="30" t="s">
        <v>2645</v>
      </c>
      <c r="C1209" s="26" t="s">
        <v>131</v>
      </c>
      <c r="D1209" s="27">
        <v>1</v>
      </c>
      <c r="E1209" s="33"/>
      <c r="F1209" s="32">
        <f t="shared" si="38"/>
        <v>0</v>
      </c>
      <c r="G1209" s="31"/>
      <c r="H1209" s="31">
        <f t="shared" si="39"/>
        <v>106.05</v>
      </c>
      <c r="I1209" s="34">
        <v>92.22</v>
      </c>
    </row>
    <row r="1210" s="8" customFormat="1" ht="20.1" customHeight="1" spans="1:9">
      <c r="A1210" s="30" t="s">
        <v>2646</v>
      </c>
      <c r="B1210" s="30" t="s">
        <v>2647</v>
      </c>
      <c r="C1210" s="26" t="s">
        <v>131</v>
      </c>
      <c r="D1210" s="27">
        <v>1</v>
      </c>
      <c r="E1210" s="33"/>
      <c r="F1210" s="32">
        <f t="shared" si="38"/>
        <v>0</v>
      </c>
      <c r="G1210" s="31"/>
      <c r="H1210" s="31">
        <f t="shared" si="39"/>
        <v>141.4</v>
      </c>
      <c r="I1210" s="34">
        <v>122.96</v>
      </c>
    </row>
    <row r="1211" s="8" customFormat="1" ht="20.1" customHeight="1" spans="1:9">
      <c r="A1211" s="30" t="s">
        <v>2648</v>
      </c>
      <c r="B1211" s="30" t="s">
        <v>2649</v>
      </c>
      <c r="C1211" s="26" t="s">
        <v>131</v>
      </c>
      <c r="D1211" s="27">
        <v>4</v>
      </c>
      <c r="E1211" s="33"/>
      <c r="F1211" s="32">
        <f t="shared" si="38"/>
        <v>0</v>
      </c>
      <c r="G1211" s="31"/>
      <c r="H1211" s="31">
        <f t="shared" si="39"/>
        <v>161.03</v>
      </c>
      <c r="I1211" s="34">
        <v>140.03</v>
      </c>
    </row>
    <row r="1212" s="8" customFormat="1" ht="20.1" customHeight="1" spans="1:9">
      <c r="A1212" s="30" t="s">
        <v>2650</v>
      </c>
      <c r="B1212" s="30" t="s">
        <v>2651</v>
      </c>
      <c r="C1212" s="26" t="s">
        <v>131</v>
      </c>
      <c r="D1212" s="27">
        <v>12</v>
      </c>
      <c r="E1212" s="33"/>
      <c r="F1212" s="32">
        <f t="shared" si="38"/>
        <v>0</v>
      </c>
      <c r="G1212" s="31"/>
      <c r="H1212" s="31">
        <f t="shared" si="39"/>
        <v>190.33</v>
      </c>
      <c r="I1212" s="34">
        <v>165.5</v>
      </c>
    </row>
    <row r="1213" s="8" customFormat="1" ht="20.1" customHeight="1" spans="1:9">
      <c r="A1213" s="30" t="s">
        <v>2652</v>
      </c>
      <c r="B1213" s="30" t="s">
        <v>2653</v>
      </c>
      <c r="C1213" s="26" t="s">
        <v>131</v>
      </c>
      <c r="D1213" s="27">
        <v>3</v>
      </c>
      <c r="E1213" s="33"/>
      <c r="F1213" s="32">
        <f t="shared" si="38"/>
        <v>0</v>
      </c>
      <c r="G1213" s="31"/>
      <c r="H1213" s="31">
        <f t="shared" si="39"/>
        <v>223.88</v>
      </c>
      <c r="I1213" s="34">
        <v>194.68</v>
      </c>
    </row>
    <row r="1214" s="8" customFormat="1" ht="20.1" customHeight="1" spans="1:9">
      <c r="A1214" s="30" t="s">
        <v>2654</v>
      </c>
      <c r="B1214" s="30" t="s">
        <v>2655</v>
      </c>
      <c r="C1214" s="26" t="s">
        <v>131</v>
      </c>
      <c r="D1214" s="27">
        <v>2</v>
      </c>
      <c r="E1214" s="33"/>
      <c r="F1214" s="32">
        <f t="shared" si="38"/>
        <v>0</v>
      </c>
      <c r="G1214" s="31"/>
      <c r="H1214" s="31">
        <f t="shared" si="39"/>
        <v>382.96</v>
      </c>
      <c r="I1214" s="34">
        <v>333.01</v>
      </c>
    </row>
    <row r="1215" s="8" customFormat="1" ht="20.1" customHeight="1" spans="1:9">
      <c r="A1215" s="30" t="s">
        <v>2656</v>
      </c>
      <c r="B1215" s="30" t="s">
        <v>2657</v>
      </c>
      <c r="C1215" s="26" t="s">
        <v>131</v>
      </c>
      <c r="D1215" s="27">
        <v>6</v>
      </c>
      <c r="E1215" s="33"/>
      <c r="F1215" s="32">
        <f t="shared" si="38"/>
        <v>0</v>
      </c>
      <c r="G1215" s="31"/>
      <c r="H1215" s="31">
        <f t="shared" si="39"/>
        <v>1473.24</v>
      </c>
      <c r="I1215" s="34">
        <v>1281.08</v>
      </c>
    </row>
    <row r="1216" s="8" customFormat="1" ht="20.1" customHeight="1" spans="1:9">
      <c r="A1216" s="30" t="s">
        <v>2658</v>
      </c>
      <c r="B1216" s="30" t="s">
        <v>2659</v>
      </c>
      <c r="C1216" s="26" t="s">
        <v>131</v>
      </c>
      <c r="D1216" s="27">
        <v>1</v>
      </c>
      <c r="E1216" s="33"/>
      <c r="F1216" s="32">
        <f t="shared" si="38"/>
        <v>0</v>
      </c>
      <c r="G1216" s="31"/>
      <c r="H1216" s="31">
        <f t="shared" si="39"/>
        <v>210.14</v>
      </c>
      <c r="I1216" s="34">
        <v>182.73</v>
      </c>
    </row>
    <row r="1217" s="8" customFormat="1" ht="20.1" customHeight="1" spans="1:9">
      <c r="A1217" s="30" t="s">
        <v>2660</v>
      </c>
      <c r="B1217" s="30" t="s">
        <v>2661</v>
      </c>
      <c r="C1217" s="26" t="s">
        <v>131</v>
      </c>
      <c r="D1217" s="27">
        <v>1</v>
      </c>
      <c r="E1217" s="33"/>
      <c r="F1217" s="32">
        <f t="shared" si="38"/>
        <v>0</v>
      </c>
      <c r="G1217" s="31"/>
      <c r="H1217" s="31">
        <f t="shared" si="39"/>
        <v>173.8</v>
      </c>
      <c r="I1217" s="34">
        <v>151.13</v>
      </c>
    </row>
    <row r="1218" s="8" customFormat="1" ht="20.1" customHeight="1" spans="1:9">
      <c r="A1218" s="30" t="s">
        <v>2662</v>
      </c>
      <c r="B1218" s="30" t="s">
        <v>2663</v>
      </c>
      <c r="C1218" s="26" t="s">
        <v>131</v>
      </c>
      <c r="D1218" s="27">
        <v>8</v>
      </c>
      <c r="E1218" s="33"/>
      <c r="F1218" s="32">
        <f t="shared" si="38"/>
        <v>0</v>
      </c>
      <c r="G1218" s="31"/>
      <c r="H1218" s="31">
        <f t="shared" si="39"/>
        <v>111.94</v>
      </c>
      <c r="I1218" s="34">
        <v>97.34</v>
      </c>
    </row>
    <row r="1219" s="8" customFormat="1" ht="20.1" customHeight="1" spans="1:9">
      <c r="A1219" s="30" t="s">
        <v>2664</v>
      </c>
      <c r="B1219" s="30" t="s">
        <v>2665</v>
      </c>
      <c r="C1219" s="26" t="s">
        <v>131</v>
      </c>
      <c r="D1219" s="27">
        <v>2</v>
      </c>
      <c r="E1219" s="33"/>
      <c r="F1219" s="32">
        <f t="shared" si="38"/>
        <v>0</v>
      </c>
      <c r="G1219" s="31"/>
      <c r="H1219" s="31">
        <f t="shared" si="39"/>
        <v>303.42</v>
      </c>
      <c r="I1219" s="34">
        <v>263.84</v>
      </c>
    </row>
    <row r="1220" s="8" customFormat="1" ht="20.1" customHeight="1" spans="1:9">
      <c r="A1220" s="30" t="s">
        <v>2666</v>
      </c>
      <c r="B1220" s="30" t="s">
        <v>2667</v>
      </c>
      <c r="C1220" s="26" t="s">
        <v>131</v>
      </c>
      <c r="D1220" s="27">
        <v>12</v>
      </c>
      <c r="E1220" s="33"/>
      <c r="F1220" s="32">
        <f t="shared" si="38"/>
        <v>0</v>
      </c>
      <c r="G1220" s="31"/>
      <c r="H1220" s="31">
        <f t="shared" si="39"/>
        <v>91</v>
      </c>
      <c r="I1220" s="34">
        <v>79.13</v>
      </c>
    </row>
    <row r="1221" s="8" customFormat="1" ht="20.1" customHeight="1" spans="1:9">
      <c r="A1221" s="30" t="s">
        <v>2668</v>
      </c>
      <c r="B1221" s="30" t="s">
        <v>2669</v>
      </c>
      <c r="C1221" s="26" t="s">
        <v>131</v>
      </c>
      <c r="D1221" s="27">
        <v>4</v>
      </c>
      <c r="E1221" s="33"/>
      <c r="F1221" s="32">
        <f t="shared" si="38"/>
        <v>0</v>
      </c>
      <c r="G1221" s="31"/>
      <c r="H1221" s="31">
        <f t="shared" si="39"/>
        <v>96.23</v>
      </c>
      <c r="I1221" s="34">
        <v>83.68</v>
      </c>
    </row>
    <row r="1222" s="8" customFormat="1" ht="20.1" customHeight="1" spans="1:9">
      <c r="A1222" s="30" t="s">
        <v>2670</v>
      </c>
      <c r="B1222" s="30" t="s">
        <v>2671</v>
      </c>
      <c r="C1222" s="26" t="s">
        <v>131</v>
      </c>
      <c r="D1222" s="27">
        <v>4</v>
      </c>
      <c r="E1222" s="33"/>
      <c r="F1222" s="32">
        <f t="shared" si="38"/>
        <v>0</v>
      </c>
      <c r="G1222" s="31"/>
      <c r="H1222" s="31">
        <f t="shared" si="39"/>
        <v>124.71</v>
      </c>
      <c r="I1222" s="34">
        <v>108.44</v>
      </c>
    </row>
    <row r="1223" s="8" customFormat="1" ht="20.1" customHeight="1" spans="1:9">
      <c r="A1223" s="30" t="s">
        <v>2672</v>
      </c>
      <c r="B1223" s="30" t="s">
        <v>2653</v>
      </c>
      <c r="C1223" s="26" t="s">
        <v>131</v>
      </c>
      <c r="D1223" s="27">
        <v>11</v>
      </c>
      <c r="E1223" s="33"/>
      <c r="F1223" s="32">
        <f t="shared" ref="F1223:F1286" si="40">IF(OR(E1223&lt;G1223,E1223&gt;H1223),"不符合单价范围",(ROUND(ROUND(E1223,2)*D1223,0)))</f>
        <v>0</v>
      </c>
      <c r="G1223" s="31"/>
      <c r="H1223" s="31">
        <f t="shared" si="39"/>
        <v>224.15</v>
      </c>
      <c r="I1223" s="34">
        <v>194.91</v>
      </c>
    </row>
    <row r="1224" s="8" customFormat="1" ht="20.1" customHeight="1" spans="1:9">
      <c r="A1224" s="30" t="s">
        <v>2673</v>
      </c>
      <c r="B1224" s="30" t="s">
        <v>2674</v>
      </c>
      <c r="C1224" s="26" t="s">
        <v>131</v>
      </c>
      <c r="D1224" s="27">
        <v>2</v>
      </c>
      <c r="E1224" s="33"/>
      <c r="F1224" s="32">
        <f t="shared" si="40"/>
        <v>0</v>
      </c>
      <c r="G1224" s="31"/>
      <c r="H1224" s="31">
        <f t="shared" si="39"/>
        <v>276.91</v>
      </c>
      <c r="I1224" s="34">
        <v>240.79</v>
      </c>
    </row>
    <row r="1225" s="8" customFormat="1" ht="20.1" customHeight="1" spans="1:9">
      <c r="A1225" s="30" t="s">
        <v>2675</v>
      </c>
      <c r="B1225" s="30" t="s">
        <v>2676</v>
      </c>
      <c r="C1225" s="26" t="s">
        <v>131</v>
      </c>
      <c r="D1225" s="27">
        <v>4</v>
      </c>
      <c r="E1225" s="33"/>
      <c r="F1225" s="32">
        <f t="shared" si="40"/>
        <v>0</v>
      </c>
      <c r="G1225" s="31"/>
      <c r="H1225" s="31">
        <f t="shared" si="39"/>
        <v>422.48</v>
      </c>
      <c r="I1225" s="34">
        <v>367.37</v>
      </c>
    </row>
    <row r="1226" s="8" customFormat="1" ht="20.1" customHeight="1" spans="1:9">
      <c r="A1226" s="30" t="s">
        <v>2677</v>
      </c>
      <c r="B1226" s="30" t="s">
        <v>2678</v>
      </c>
      <c r="C1226" s="26" t="s">
        <v>131</v>
      </c>
      <c r="D1226" s="27">
        <v>2</v>
      </c>
      <c r="E1226" s="33"/>
      <c r="F1226" s="32">
        <f t="shared" si="40"/>
        <v>0</v>
      </c>
      <c r="G1226" s="31"/>
      <c r="H1226" s="31">
        <f t="shared" si="39"/>
        <v>68.74</v>
      </c>
      <c r="I1226" s="34">
        <v>59.77</v>
      </c>
    </row>
    <row r="1227" s="8" customFormat="1" ht="20.1" customHeight="1" spans="1:9">
      <c r="A1227" s="30" t="s">
        <v>2679</v>
      </c>
      <c r="B1227" s="30" t="s">
        <v>2607</v>
      </c>
      <c r="C1227" s="26" t="s">
        <v>131</v>
      </c>
      <c r="D1227" s="27">
        <v>4</v>
      </c>
      <c r="E1227" s="33"/>
      <c r="F1227" s="32">
        <f t="shared" si="40"/>
        <v>0</v>
      </c>
      <c r="G1227" s="31"/>
      <c r="H1227" s="31">
        <f t="shared" si="39"/>
        <v>96.23</v>
      </c>
      <c r="I1227" s="34">
        <v>83.68</v>
      </c>
    </row>
    <row r="1228" s="8" customFormat="1" ht="20.1" customHeight="1" spans="1:9">
      <c r="A1228" s="30" t="s">
        <v>2680</v>
      </c>
      <c r="B1228" s="30" t="s">
        <v>2669</v>
      </c>
      <c r="C1228" s="26" t="s">
        <v>131</v>
      </c>
      <c r="D1228" s="27">
        <v>6</v>
      </c>
      <c r="E1228" s="33"/>
      <c r="F1228" s="32">
        <f t="shared" si="40"/>
        <v>0</v>
      </c>
      <c r="G1228" s="31"/>
      <c r="H1228" s="31">
        <f t="shared" si="39"/>
        <v>96.23</v>
      </c>
      <c r="I1228" s="34">
        <v>83.68</v>
      </c>
    </row>
    <row r="1229" s="8" customFormat="1" ht="20.1" customHeight="1" spans="1:9">
      <c r="A1229" s="30" t="s">
        <v>2681</v>
      </c>
      <c r="B1229" s="30" t="s">
        <v>2682</v>
      </c>
      <c r="C1229" s="26" t="s">
        <v>131</v>
      </c>
      <c r="D1229" s="27">
        <v>4</v>
      </c>
      <c r="E1229" s="33"/>
      <c r="F1229" s="32">
        <f t="shared" si="40"/>
        <v>0</v>
      </c>
      <c r="G1229" s="31"/>
      <c r="H1229" s="31">
        <f t="shared" si="39"/>
        <v>161.03</v>
      </c>
      <c r="I1229" s="34">
        <v>140.03</v>
      </c>
    </row>
    <row r="1230" s="8" customFormat="1" ht="20.1" customHeight="1" spans="1:9">
      <c r="A1230" s="30" t="s">
        <v>2683</v>
      </c>
      <c r="B1230" s="30" t="s">
        <v>2684</v>
      </c>
      <c r="C1230" s="26" t="s">
        <v>131</v>
      </c>
      <c r="D1230" s="27">
        <v>2</v>
      </c>
      <c r="E1230" s="33"/>
      <c r="F1230" s="32">
        <f t="shared" si="40"/>
        <v>0</v>
      </c>
      <c r="G1230" s="31"/>
      <c r="H1230" s="31">
        <f t="shared" si="39"/>
        <v>276.91</v>
      </c>
      <c r="I1230" s="34">
        <v>240.79</v>
      </c>
    </row>
    <row r="1231" s="8" customFormat="1" ht="20.1" customHeight="1" spans="1:9">
      <c r="A1231" s="30" t="s">
        <v>2685</v>
      </c>
      <c r="B1231" s="30" t="s">
        <v>2686</v>
      </c>
      <c r="C1231" s="26" t="s">
        <v>131</v>
      </c>
      <c r="D1231" s="27">
        <v>1</v>
      </c>
      <c r="E1231" s="33"/>
      <c r="F1231" s="32">
        <f t="shared" si="40"/>
        <v>0</v>
      </c>
      <c r="G1231" s="31"/>
      <c r="H1231" s="31">
        <f t="shared" si="39"/>
        <v>813.05</v>
      </c>
      <c r="I1231" s="34">
        <v>707</v>
      </c>
    </row>
    <row r="1232" s="8" customFormat="1" ht="20.1" customHeight="1" spans="1:9">
      <c r="A1232" s="30" t="s">
        <v>2687</v>
      </c>
      <c r="B1232" s="30" t="s">
        <v>2688</v>
      </c>
      <c r="C1232" s="26" t="s">
        <v>131</v>
      </c>
      <c r="D1232" s="27">
        <v>1</v>
      </c>
      <c r="E1232" s="33"/>
      <c r="F1232" s="32">
        <f t="shared" si="40"/>
        <v>0</v>
      </c>
      <c r="G1232" s="31"/>
      <c r="H1232" s="31">
        <f t="shared" si="39"/>
        <v>1472.91</v>
      </c>
      <c r="I1232" s="34">
        <v>1280.79</v>
      </c>
    </row>
    <row r="1233" s="8" customFormat="1" ht="20.1" customHeight="1" spans="1:9">
      <c r="A1233" s="30" t="s">
        <v>2689</v>
      </c>
      <c r="B1233" s="30" t="s">
        <v>2690</v>
      </c>
      <c r="C1233" s="26" t="s">
        <v>131</v>
      </c>
      <c r="D1233" s="27">
        <v>2</v>
      </c>
      <c r="E1233" s="33"/>
      <c r="F1233" s="32">
        <f t="shared" si="40"/>
        <v>0</v>
      </c>
      <c r="G1233" s="31"/>
      <c r="H1233" s="31">
        <f t="shared" si="39"/>
        <v>411.44</v>
      </c>
      <c r="I1233" s="34">
        <v>357.77</v>
      </c>
    </row>
    <row r="1234" s="8" customFormat="1" ht="20.1" customHeight="1" spans="1:9">
      <c r="A1234" s="30" t="s">
        <v>2691</v>
      </c>
      <c r="B1234" s="30" t="s">
        <v>2692</v>
      </c>
      <c r="C1234" s="26"/>
      <c r="D1234" s="27"/>
      <c r="E1234" s="31"/>
      <c r="F1234" s="32"/>
      <c r="G1234" s="31"/>
      <c r="H1234" s="31"/>
      <c r="I1234" s="34"/>
    </row>
    <row r="1235" s="8" customFormat="1" ht="20.1" customHeight="1" spans="1:9">
      <c r="A1235" s="30" t="s">
        <v>2693</v>
      </c>
      <c r="B1235" s="30" t="s">
        <v>2694</v>
      </c>
      <c r="C1235" s="26" t="s">
        <v>131</v>
      </c>
      <c r="D1235" s="27">
        <v>14</v>
      </c>
      <c r="E1235" s="33"/>
      <c r="F1235" s="32">
        <f t="shared" si="40"/>
        <v>0</v>
      </c>
      <c r="G1235" s="31"/>
      <c r="H1235" s="31">
        <f t="shared" si="39"/>
        <v>564.05</v>
      </c>
      <c r="I1235" s="34">
        <v>490.48</v>
      </c>
    </row>
    <row r="1236" s="8" customFormat="1" ht="20.1" customHeight="1" spans="1:9">
      <c r="A1236" s="30" t="s">
        <v>2695</v>
      </c>
      <c r="B1236" s="30" t="s">
        <v>2696</v>
      </c>
      <c r="C1236" s="26" t="s">
        <v>131</v>
      </c>
      <c r="D1236" s="27">
        <v>3</v>
      </c>
      <c r="E1236" s="33"/>
      <c r="F1236" s="32">
        <f t="shared" si="40"/>
        <v>0</v>
      </c>
      <c r="G1236" s="31"/>
      <c r="H1236" s="31">
        <f t="shared" si="39"/>
        <v>637.28</v>
      </c>
      <c r="I1236" s="34">
        <v>554.16</v>
      </c>
    </row>
    <row r="1237" s="8" customFormat="1" ht="20.1" customHeight="1" spans="1:9">
      <c r="A1237" s="30" t="s">
        <v>2697</v>
      </c>
      <c r="B1237" s="30" t="s">
        <v>2698</v>
      </c>
      <c r="C1237" s="26"/>
      <c r="D1237" s="27"/>
      <c r="E1237" s="31"/>
      <c r="F1237" s="32"/>
      <c r="G1237" s="31"/>
      <c r="H1237" s="31"/>
      <c r="I1237" s="34"/>
    </row>
    <row r="1238" s="8" customFormat="1" ht="20.1" customHeight="1" spans="1:9">
      <c r="A1238" s="30" t="s">
        <v>2699</v>
      </c>
      <c r="B1238" s="30" t="s">
        <v>2700</v>
      </c>
      <c r="C1238" s="26" t="s">
        <v>68</v>
      </c>
      <c r="D1238" s="27">
        <v>153.213</v>
      </c>
      <c r="E1238" s="33"/>
      <c r="F1238" s="32">
        <f t="shared" si="40"/>
        <v>0</v>
      </c>
      <c r="G1238" s="31"/>
      <c r="H1238" s="31">
        <f t="shared" si="39"/>
        <v>342.76</v>
      </c>
      <c r="I1238" s="34">
        <v>298.05</v>
      </c>
    </row>
    <row r="1239" s="8" customFormat="1" ht="20.1" customHeight="1" spans="1:9">
      <c r="A1239" s="30" t="s">
        <v>2701</v>
      </c>
      <c r="B1239" s="30" t="s">
        <v>2702</v>
      </c>
      <c r="C1239" s="26"/>
      <c r="D1239" s="27"/>
      <c r="E1239" s="31"/>
      <c r="F1239" s="32"/>
      <c r="G1239" s="31"/>
      <c r="H1239" s="31"/>
      <c r="I1239" s="34"/>
    </row>
    <row r="1240" s="8" customFormat="1" ht="20.1" customHeight="1" spans="1:9">
      <c r="A1240" s="30" t="s">
        <v>2703</v>
      </c>
      <c r="B1240" s="30" t="s">
        <v>2704</v>
      </c>
      <c r="C1240" s="26" t="s">
        <v>131</v>
      </c>
      <c r="D1240" s="27">
        <v>52</v>
      </c>
      <c r="E1240" s="33"/>
      <c r="F1240" s="32">
        <f t="shared" si="40"/>
        <v>0</v>
      </c>
      <c r="G1240" s="31"/>
      <c r="H1240" s="31">
        <f t="shared" si="39"/>
        <v>43.1</v>
      </c>
      <c r="I1240" s="34">
        <v>37.48</v>
      </c>
    </row>
    <row r="1241" s="8" customFormat="1" ht="20.1" customHeight="1" spans="1:9">
      <c r="A1241" s="30" t="s">
        <v>2705</v>
      </c>
      <c r="B1241" s="30" t="s">
        <v>2706</v>
      </c>
      <c r="C1241" s="26"/>
      <c r="D1241" s="27"/>
      <c r="E1241" s="31"/>
      <c r="F1241" s="32"/>
      <c r="G1241" s="31"/>
      <c r="H1241" s="31"/>
      <c r="I1241" s="34"/>
    </row>
    <row r="1242" s="8" customFormat="1" ht="20.1" customHeight="1" spans="1:9">
      <c r="A1242" s="30" t="s">
        <v>2707</v>
      </c>
      <c r="B1242" s="30" t="s">
        <v>2708</v>
      </c>
      <c r="C1242" s="26" t="s">
        <v>131</v>
      </c>
      <c r="D1242" s="27">
        <v>6</v>
      </c>
      <c r="E1242" s="33"/>
      <c r="F1242" s="32">
        <f t="shared" si="40"/>
        <v>0</v>
      </c>
      <c r="G1242" s="31"/>
      <c r="H1242" s="31">
        <f t="shared" si="39"/>
        <v>509.96</v>
      </c>
      <c r="I1242" s="34">
        <v>443.44</v>
      </c>
    </row>
    <row r="1243" s="8" customFormat="1" ht="20.1" customHeight="1" spans="1:9">
      <c r="A1243" s="30" t="s">
        <v>2709</v>
      </c>
      <c r="B1243" s="30" t="s">
        <v>2710</v>
      </c>
      <c r="C1243" s="26" t="s">
        <v>131</v>
      </c>
      <c r="D1243" s="27">
        <v>4</v>
      </c>
      <c r="E1243" s="33"/>
      <c r="F1243" s="32">
        <f t="shared" si="40"/>
        <v>0</v>
      </c>
      <c r="G1243" s="31"/>
      <c r="H1243" s="31">
        <f t="shared" si="39"/>
        <v>357.67</v>
      </c>
      <c r="I1243" s="34">
        <v>311.02</v>
      </c>
    </row>
    <row r="1244" s="8" customFormat="1" ht="20.1" customHeight="1" spans="1:9">
      <c r="A1244" s="30" t="s">
        <v>2711</v>
      </c>
      <c r="B1244" s="30" t="s">
        <v>2712</v>
      </c>
      <c r="C1244" s="26"/>
      <c r="D1244" s="27"/>
      <c r="E1244" s="31"/>
      <c r="F1244" s="32"/>
      <c r="G1244" s="31"/>
      <c r="H1244" s="31"/>
      <c r="I1244" s="34"/>
    </row>
    <row r="1245" s="8" customFormat="1" ht="20.1" customHeight="1" spans="1:9">
      <c r="A1245" s="30" t="s">
        <v>2713</v>
      </c>
      <c r="B1245" s="30" t="s">
        <v>2712</v>
      </c>
      <c r="C1245" s="26" t="s">
        <v>131</v>
      </c>
      <c r="D1245" s="27">
        <v>92</v>
      </c>
      <c r="E1245" s="33"/>
      <c r="F1245" s="32">
        <f t="shared" si="40"/>
        <v>0</v>
      </c>
      <c r="G1245" s="31"/>
      <c r="H1245" s="31">
        <f t="shared" si="39"/>
        <v>111.34</v>
      </c>
      <c r="I1245" s="34">
        <v>96.82</v>
      </c>
    </row>
    <row r="1246" s="8" customFormat="1" ht="20.1" customHeight="1" spans="1:9">
      <c r="A1246" s="30" t="s">
        <v>2714</v>
      </c>
      <c r="B1246" s="30" t="s">
        <v>2715</v>
      </c>
      <c r="C1246" s="26"/>
      <c r="D1246" s="27"/>
      <c r="E1246" s="31"/>
      <c r="F1246" s="32"/>
      <c r="G1246" s="31"/>
      <c r="H1246" s="31"/>
      <c r="I1246" s="34"/>
    </row>
    <row r="1247" s="8" customFormat="1" ht="20.1" customHeight="1" spans="1:9">
      <c r="A1247" s="30" t="s">
        <v>2716</v>
      </c>
      <c r="B1247" s="30" t="s">
        <v>2717</v>
      </c>
      <c r="C1247" s="26" t="s">
        <v>1155</v>
      </c>
      <c r="D1247" s="27">
        <v>12</v>
      </c>
      <c r="E1247" s="33"/>
      <c r="F1247" s="32">
        <f t="shared" si="40"/>
        <v>0</v>
      </c>
      <c r="G1247" s="31"/>
      <c r="H1247" s="31">
        <f t="shared" si="39"/>
        <v>21014.7</v>
      </c>
      <c r="I1247" s="34">
        <v>18273.65</v>
      </c>
    </row>
    <row r="1248" s="8" customFormat="1" ht="20.1" customHeight="1" spans="1:9">
      <c r="A1248" s="30" t="s">
        <v>2718</v>
      </c>
      <c r="B1248" s="30" t="s">
        <v>2719</v>
      </c>
      <c r="C1248" s="26" t="s">
        <v>1155</v>
      </c>
      <c r="D1248" s="27">
        <v>53</v>
      </c>
      <c r="E1248" s="33"/>
      <c r="F1248" s="32">
        <f t="shared" si="40"/>
        <v>0</v>
      </c>
      <c r="G1248" s="31"/>
      <c r="H1248" s="31">
        <f t="shared" si="39"/>
        <v>3018.23</v>
      </c>
      <c r="I1248" s="34">
        <v>2624.55</v>
      </c>
    </row>
    <row r="1249" s="8" customFormat="1" ht="20.1" customHeight="1" spans="1:9">
      <c r="A1249" s="30" t="s">
        <v>2720</v>
      </c>
      <c r="B1249" s="30" t="s">
        <v>2721</v>
      </c>
      <c r="C1249" s="26" t="s">
        <v>1155</v>
      </c>
      <c r="D1249" s="27">
        <v>20</v>
      </c>
      <c r="E1249" s="33"/>
      <c r="F1249" s="32">
        <f t="shared" si="40"/>
        <v>0</v>
      </c>
      <c r="G1249" s="31"/>
      <c r="H1249" s="31">
        <f t="shared" si="39"/>
        <v>60724.54</v>
      </c>
      <c r="I1249" s="34">
        <v>52803.95</v>
      </c>
    </row>
    <row r="1250" s="8" customFormat="1" ht="20.1" customHeight="1" spans="1:9">
      <c r="A1250" s="30" t="s">
        <v>2722</v>
      </c>
      <c r="B1250" s="30" t="s">
        <v>2723</v>
      </c>
      <c r="C1250" s="26" t="s">
        <v>1155</v>
      </c>
      <c r="D1250" s="27">
        <v>1</v>
      </c>
      <c r="E1250" s="33"/>
      <c r="F1250" s="32">
        <f t="shared" si="40"/>
        <v>0</v>
      </c>
      <c r="G1250" s="31"/>
      <c r="H1250" s="31">
        <f t="shared" si="39"/>
        <v>185483.86</v>
      </c>
      <c r="I1250" s="34">
        <v>161290.31</v>
      </c>
    </row>
    <row r="1251" s="8" customFormat="1" ht="20.1" customHeight="1" spans="1:9">
      <c r="A1251" s="30" t="s">
        <v>2724</v>
      </c>
      <c r="B1251" s="30" t="s">
        <v>2725</v>
      </c>
      <c r="C1251" s="26" t="s">
        <v>1155</v>
      </c>
      <c r="D1251" s="27">
        <v>2</v>
      </c>
      <c r="E1251" s="33"/>
      <c r="F1251" s="32">
        <f t="shared" si="40"/>
        <v>0</v>
      </c>
      <c r="G1251" s="31"/>
      <c r="H1251" s="31">
        <f t="shared" si="39"/>
        <v>209446.18</v>
      </c>
      <c r="I1251" s="34">
        <v>182127.11</v>
      </c>
    </row>
    <row r="1252" s="8" customFormat="1" ht="20.1" customHeight="1" spans="1:9">
      <c r="A1252" s="30" t="s">
        <v>2726</v>
      </c>
      <c r="B1252" s="30" t="s">
        <v>2727</v>
      </c>
      <c r="C1252" s="26"/>
      <c r="D1252" s="27"/>
      <c r="E1252" s="31"/>
      <c r="F1252" s="32"/>
      <c r="G1252" s="31"/>
      <c r="H1252" s="31"/>
      <c r="I1252" s="34"/>
    </row>
    <row r="1253" s="8" customFormat="1" ht="20.1" customHeight="1" spans="1:9">
      <c r="A1253" s="30" t="s">
        <v>2728</v>
      </c>
      <c r="B1253" s="30" t="s">
        <v>2729</v>
      </c>
      <c r="C1253" s="26" t="s">
        <v>1112</v>
      </c>
      <c r="D1253" s="27">
        <v>1</v>
      </c>
      <c r="E1253" s="33"/>
      <c r="F1253" s="32">
        <f t="shared" si="40"/>
        <v>0</v>
      </c>
      <c r="G1253" s="31"/>
      <c r="H1253" s="31">
        <f t="shared" ref="H1253:H1316" si="41">ROUND(ROUND(I1253,2)*1.15,2)</f>
        <v>28412.48</v>
      </c>
      <c r="I1253" s="34">
        <v>24706.5</v>
      </c>
    </row>
    <row r="1254" s="8" customFormat="1" ht="20.1" customHeight="1" spans="1:9">
      <c r="A1254" s="30" t="s">
        <v>2730</v>
      </c>
      <c r="B1254" s="30" t="s">
        <v>2731</v>
      </c>
      <c r="C1254" s="26"/>
      <c r="D1254" s="27"/>
      <c r="E1254" s="31"/>
      <c r="F1254" s="32"/>
      <c r="G1254" s="31"/>
      <c r="H1254" s="31"/>
      <c r="I1254" s="34"/>
    </row>
    <row r="1255" s="8" customFormat="1" ht="20.1" customHeight="1" spans="1:9">
      <c r="A1255" s="30" t="s">
        <v>2732</v>
      </c>
      <c r="B1255" s="30" t="s">
        <v>2733</v>
      </c>
      <c r="C1255" s="26"/>
      <c r="D1255" s="27"/>
      <c r="E1255" s="31"/>
      <c r="F1255" s="32"/>
      <c r="G1255" s="31"/>
      <c r="H1255" s="31"/>
      <c r="I1255" s="34"/>
    </row>
    <row r="1256" s="8" customFormat="1" ht="20.1" customHeight="1" spans="1:9">
      <c r="A1256" s="30" t="s">
        <v>2734</v>
      </c>
      <c r="B1256" s="30" t="s">
        <v>2735</v>
      </c>
      <c r="C1256" s="26"/>
      <c r="D1256" s="27"/>
      <c r="E1256" s="31"/>
      <c r="F1256" s="32"/>
      <c r="G1256" s="31"/>
      <c r="H1256" s="31"/>
      <c r="I1256" s="34"/>
    </row>
    <row r="1257" s="8" customFormat="1" ht="20.1" customHeight="1" spans="1:9">
      <c r="A1257" s="30" t="s">
        <v>2736</v>
      </c>
      <c r="B1257" s="30" t="s">
        <v>2737</v>
      </c>
      <c r="C1257" s="26" t="s">
        <v>281</v>
      </c>
      <c r="D1257" s="27">
        <v>0.68</v>
      </c>
      <c r="E1257" s="33"/>
      <c r="F1257" s="32">
        <f t="shared" si="40"/>
        <v>0</v>
      </c>
      <c r="G1257" s="31"/>
      <c r="H1257" s="31">
        <f t="shared" si="41"/>
        <v>51.98</v>
      </c>
      <c r="I1257" s="34">
        <v>45.2</v>
      </c>
    </row>
    <row r="1258" s="8" customFormat="1" ht="20.1" customHeight="1" spans="1:9">
      <c r="A1258" s="30" t="s">
        <v>2738</v>
      </c>
      <c r="B1258" s="30" t="s">
        <v>2739</v>
      </c>
      <c r="C1258" s="26" t="s">
        <v>281</v>
      </c>
      <c r="D1258" s="27">
        <v>1974.45</v>
      </c>
      <c r="E1258" s="33"/>
      <c r="F1258" s="32">
        <f t="shared" si="40"/>
        <v>0</v>
      </c>
      <c r="G1258" s="31"/>
      <c r="H1258" s="31">
        <f t="shared" si="41"/>
        <v>58.85</v>
      </c>
      <c r="I1258" s="34">
        <v>51.17</v>
      </c>
    </row>
    <row r="1259" s="8" customFormat="1" ht="20.1" customHeight="1" spans="1:9">
      <c r="A1259" s="30" t="s">
        <v>2740</v>
      </c>
      <c r="B1259" s="30" t="s">
        <v>2741</v>
      </c>
      <c r="C1259" s="26" t="s">
        <v>281</v>
      </c>
      <c r="D1259" s="27">
        <v>1848.69</v>
      </c>
      <c r="E1259" s="33"/>
      <c r="F1259" s="32">
        <f t="shared" si="40"/>
        <v>0</v>
      </c>
      <c r="G1259" s="31"/>
      <c r="H1259" s="31">
        <f t="shared" si="41"/>
        <v>79.49</v>
      </c>
      <c r="I1259" s="34">
        <v>69.12</v>
      </c>
    </row>
    <row r="1260" s="8" customFormat="1" ht="20.1" customHeight="1" spans="1:9">
      <c r="A1260" s="30" t="s">
        <v>2742</v>
      </c>
      <c r="B1260" s="30" t="s">
        <v>2743</v>
      </c>
      <c r="C1260" s="26" t="s">
        <v>281</v>
      </c>
      <c r="D1260" s="27">
        <v>623.6</v>
      </c>
      <c r="E1260" s="33"/>
      <c r="F1260" s="32">
        <f t="shared" si="40"/>
        <v>0</v>
      </c>
      <c r="G1260" s="31"/>
      <c r="H1260" s="31">
        <f t="shared" si="41"/>
        <v>78.8</v>
      </c>
      <c r="I1260" s="34">
        <v>68.52</v>
      </c>
    </row>
    <row r="1261" s="8" customFormat="1" ht="20.1" customHeight="1" spans="1:9">
      <c r="A1261" s="30" t="s">
        <v>2744</v>
      </c>
      <c r="B1261" s="30" t="s">
        <v>2745</v>
      </c>
      <c r="C1261" s="26" t="s">
        <v>281</v>
      </c>
      <c r="D1261" s="27">
        <v>498.14</v>
      </c>
      <c r="E1261" s="33"/>
      <c r="F1261" s="32">
        <f t="shared" si="40"/>
        <v>0</v>
      </c>
      <c r="G1261" s="31"/>
      <c r="H1261" s="31">
        <f t="shared" si="41"/>
        <v>87.61</v>
      </c>
      <c r="I1261" s="34">
        <v>76.18</v>
      </c>
    </row>
    <row r="1262" s="8" customFormat="1" ht="20.1" customHeight="1" spans="1:9">
      <c r="A1262" s="30" t="s">
        <v>2746</v>
      </c>
      <c r="B1262" s="30" t="s">
        <v>2747</v>
      </c>
      <c r="C1262" s="26" t="s">
        <v>281</v>
      </c>
      <c r="D1262" s="27">
        <v>466.28</v>
      </c>
      <c r="E1262" s="33"/>
      <c r="F1262" s="32">
        <f t="shared" si="40"/>
        <v>0</v>
      </c>
      <c r="G1262" s="31"/>
      <c r="H1262" s="31">
        <f t="shared" si="41"/>
        <v>95.46</v>
      </c>
      <c r="I1262" s="34">
        <v>83.01</v>
      </c>
    </row>
    <row r="1263" s="8" customFormat="1" ht="20.1" customHeight="1" spans="1:9">
      <c r="A1263" s="30" t="s">
        <v>2748</v>
      </c>
      <c r="B1263" s="30" t="s">
        <v>2749</v>
      </c>
      <c r="C1263" s="26" t="s">
        <v>281</v>
      </c>
      <c r="D1263" s="27">
        <v>268.29</v>
      </c>
      <c r="E1263" s="33"/>
      <c r="F1263" s="32">
        <f t="shared" si="40"/>
        <v>0</v>
      </c>
      <c r="G1263" s="31"/>
      <c r="H1263" s="31">
        <f t="shared" si="41"/>
        <v>89.63</v>
      </c>
      <c r="I1263" s="34">
        <v>77.94</v>
      </c>
    </row>
    <row r="1264" s="8" customFormat="1" ht="20.1" customHeight="1" spans="1:9">
      <c r="A1264" s="30" t="s">
        <v>2750</v>
      </c>
      <c r="B1264" s="30" t="s">
        <v>2751</v>
      </c>
      <c r="C1264" s="26" t="s">
        <v>281</v>
      </c>
      <c r="D1264" s="27">
        <v>2266.72</v>
      </c>
      <c r="E1264" s="33"/>
      <c r="F1264" s="32">
        <f t="shared" si="40"/>
        <v>0</v>
      </c>
      <c r="G1264" s="31"/>
      <c r="H1264" s="31">
        <f t="shared" si="41"/>
        <v>126.57</v>
      </c>
      <c r="I1264" s="34">
        <v>110.06</v>
      </c>
    </row>
    <row r="1265" s="8" customFormat="1" ht="20.1" customHeight="1" spans="1:9">
      <c r="A1265" s="30" t="s">
        <v>2752</v>
      </c>
      <c r="B1265" s="30" t="s">
        <v>2753</v>
      </c>
      <c r="C1265" s="26" t="s">
        <v>281</v>
      </c>
      <c r="D1265" s="27">
        <v>86.82</v>
      </c>
      <c r="E1265" s="33"/>
      <c r="F1265" s="32">
        <f t="shared" si="40"/>
        <v>0</v>
      </c>
      <c r="G1265" s="31"/>
      <c r="H1265" s="31">
        <f t="shared" si="41"/>
        <v>181.57</v>
      </c>
      <c r="I1265" s="34">
        <v>157.89</v>
      </c>
    </row>
    <row r="1266" s="8" customFormat="1" ht="20.1" customHeight="1" spans="1:9">
      <c r="A1266" s="30" t="s">
        <v>2754</v>
      </c>
      <c r="B1266" s="30" t="s">
        <v>2755</v>
      </c>
      <c r="C1266" s="26" t="s">
        <v>281</v>
      </c>
      <c r="D1266" s="27">
        <v>507.77</v>
      </c>
      <c r="E1266" s="33"/>
      <c r="F1266" s="32">
        <f t="shared" si="40"/>
        <v>0</v>
      </c>
      <c r="G1266" s="31"/>
      <c r="H1266" s="31">
        <f t="shared" si="41"/>
        <v>236.77</v>
      </c>
      <c r="I1266" s="34">
        <v>205.89</v>
      </c>
    </row>
    <row r="1267" s="8" customFormat="1" ht="20.1" customHeight="1" spans="1:9">
      <c r="A1267" s="30" t="s">
        <v>2756</v>
      </c>
      <c r="B1267" s="30" t="s">
        <v>2757</v>
      </c>
      <c r="C1267" s="26" t="s">
        <v>281</v>
      </c>
      <c r="D1267" s="27">
        <v>45.63</v>
      </c>
      <c r="E1267" s="33"/>
      <c r="F1267" s="32">
        <f t="shared" si="40"/>
        <v>0</v>
      </c>
      <c r="G1267" s="31"/>
      <c r="H1267" s="31">
        <f t="shared" si="41"/>
        <v>384.66</v>
      </c>
      <c r="I1267" s="34">
        <v>334.49</v>
      </c>
    </row>
    <row r="1268" s="8" customFormat="1" ht="20.1" customHeight="1" spans="1:9">
      <c r="A1268" s="30" t="s">
        <v>2758</v>
      </c>
      <c r="B1268" s="30" t="s">
        <v>2759</v>
      </c>
      <c r="C1268" s="26" t="s">
        <v>281</v>
      </c>
      <c r="D1268" s="27">
        <v>4.94</v>
      </c>
      <c r="E1268" s="33"/>
      <c r="F1268" s="32">
        <f t="shared" si="40"/>
        <v>0</v>
      </c>
      <c r="G1268" s="31"/>
      <c r="H1268" s="31">
        <f t="shared" si="41"/>
        <v>445.86</v>
      </c>
      <c r="I1268" s="34">
        <v>387.7</v>
      </c>
    </row>
    <row r="1269" s="8" customFormat="1" ht="20.1" customHeight="1" spans="1:9">
      <c r="A1269" s="30" t="s">
        <v>2760</v>
      </c>
      <c r="B1269" s="30" t="s">
        <v>2761</v>
      </c>
      <c r="C1269" s="26" t="s">
        <v>281</v>
      </c>
      <c r="D1269" s="27">
        <v>105.64</v>
      </c>
      <c r="E1269" s="33"/>
      <c r="F1269" s="32">
        <f t="shared" si="40"/>
        <v>0</v>
      </c>
      <c r="G1269" s="31"/>
      <c r="H1269" s="31">
        <f t="shared" si="41"/>
        <v>126.45</v>
      </c>
      <c r="I1269" s="34">
        <v>109.96</v>
      </c>
    </row>
    <row r="1270" s="8" customFormat="1" ht="20.1" customHeight="1" spans="1:9">
      <c r="A1270" s="30" t="s">
        <v>2762</v>
      </c>
      <c r="B1270" s="30" t="s">
        <v>2763</v>
      </c>
      <c r="C1270" s="26" t="s">
        <v>281</v>
      </c>
      <c r="D1270" s="27">
        <v>257.32</v>
      </c>
      <c r="E1270" s="33"/>
      <c r="F1270" s="32">
        <f t="shared" si="40"/>
        <v>0</v>
      </c>
      <c r="G1270" s="31"/>
      <c r="H1270" s="31">
        <f t="shared" si="41"/>
        <v>168.21</v>
      </c>
      <c r="I1270" s="34">
        <v>146.27</v>
      </c>
    </row>
    <row r="1271" s="8" customFormat="1" ht="20.1" customHeight="1" spans="1:9">
      <c r="A1271" s="30" t="s">
        <v>2764</v>
      </c>
      <c r="B1271" s="30" t="s">
        <v>2765</v>
      </c>
      <c r="C1271" s="26" t="s">
        <v>281</v>
      </c>
      <c r="D1271" s="27">
        <v>7.25</v>
      </c>
      <c r="E1271" s="33"/>
      <c r="F1271" s="32">
        <f t="shared" si="40"/>
        <v>0</v>
      </c>
      <c r="G1271" s="31"/>
      <c r="H1271" s="31">
        <f t="shared" si="41"/>
        <v>376.25</v>
      </c>
      <c r="I1271" s="34">
        <v>327.17</v>
      </c>
    </row>
    <row r="1272" s="8" customFormat="1" ht="20.1" customHeight="1" spans="1:9">
      <c r="A1272" s="30" t="s">
        <v>2766</v>
      </c>
      <c r="B1272" s="30" t="s">
        <v>2767</v>
      </c>
      <c r="C1272" s="26"/>
      <c r="D1272" s="27"/>
      <c r="E1272" s="31"/>
      <c r="F1272" s="32"/>
      <c r="G1272" s="31"/>
      <c r="H1272" s="31"/>
      <c r="I1272" s="34"/>
    </row>
    <row r="1273" s="8" customFormat="1" ht="20.1" customHeight="1" spans="1:9">
      <c r="A1273" s="30" t="s">
        <v>2768</v>
      </c>
      <c r="B1273" s="30" t="s">
        <v>2769</v>
      </c>
      <c r="C1273" s="26" t="s">
        <v>281</v>
      </c>
      <c r="D1273" s="27">
        <v>685.03</v>
      </c>
      <c r="E1273" s="33"/>
      <c r="F1273" s="32">
        <f t="shared" si="40"/>
        <v>0</v>
      </c>
      <c r="G1273" s="31"/>
      <c r="H1273" s="31">
        <f t="shared" si="41"/>
        <v>31.88</v>
      </c>
      <c r="I1273" s="34">
        <v>27.72</v>
      </c>
    </row>
    <row r="1274" s="8" customFormat="1" ht="20.1" customHeight="1" spans="1:9">
      <c r="A1274" s="30" t="s">
        <v>2770</v>
      </c>
      <c r="B1274" s="30" t="s">
        <v>2771</v>
      </c>
      <c r="C1274" s="26" t="s">
        <v>281</v>
      </c>
      <c r="D1274" s="27">
        <v>273.47</v>
      </c>
      <c r="E1274" s="33"/>
      <c r="F1274" s="32">
        <f t="shared" si="40"/>
        <v>0</v>
      </c>
      <c r="G1274" s="31"/>
      <c r="H1274" s="31">
        <f t="shared" si="41"/>
        <v>32.65</v>
      </c>
      <c r="I1274" s="34">
        <v>28.39</v>
      </c>
    </row>
    <row r="1275" s="8" customFormat="1" ht="20.1" customHeight="1" spans="1:9">
      <c r="A1275" s="30" t="s">
        <v>2772</v>
      </c>
      <c r="B1275" s="30" t="s">
        <v>2773</v>
      </c>
      <c r="C1275" s="26" t="s">
        <v>281</v>
      </c>
      <c r="D1275" s="27">
        <v>100.61</v>
      </c>
      <c r="E1275" s="33"/>
      <c r="F1275" s="32">
        <f t="shared" si="40"/>
        <v>0</v>
      </c>
      <c r="G1275" s="31"/>
      <c r="H1275" s="31">
        <f t="shared" si="41"/>
        <v>37.36</v>
      </c>
      <c r="I1275" s="34">
        <v>32.49</v>
      </c>
    </row>
    <row r="1276" s="8" customFormat="1" ht="20.1" customHeight="1" spans="1:9">
      <c r="A1276" s="30" t="s">
        <v>2774</v>
      </c>
      <c r="B1276" s="30" t="s">
        <v>2775</v>
      </c>
      <c r="C1276" s="26" t="s">
        <v>281</v>
      </c>
      <c r="D1276" s="27">
        <v>117.41</v>
      </c>
      <c r="E1276" s="33"/>
      <c r="F1276" s="32">
        <f t="shared" si="40"/>
        <v>0</v>
      </c>
      <c r="G1276" s="31"/>
      <c r="H1276" s="31">
        <f t="shared" si="41"/>
        <v>42.08</v>
      </c>
      <c r="I1276" s="34">
        <v>36.59</v>
      </c>
    </row>
    <row r="1277" s="8" customFormat="1" ht="20.1" customHeight="1" spans="1:9">
      <c r="A1277" s="30" t="s">
        <v>2776</v>
      </c>
      <c r="B1277" s="30" t="s">
        <v>2777</v>
      </c>
      <c r="C1277" s="26" t="s">
        <v>281</v>
      </c>
      <c r="D1277" s="27">
        <v>22.41</v>
      </c>
      <c r="E1277" s="33"/>
      <c r="F1277" s="32">
        <f t="shared" si="40"/>
        <v>0</v>
      </c>
      <c r="G1277" s="31"/>
      <c r="H1277" s="31">
        <f t="shared" si="41"/>
        <v>52.67</v>
      </c>
      <c r="I1277" s="34">
        <v>45.8</v>
      </c>
    </row>
    <row r="1278" s="8" customFormat="1" ht="20.1" customHeight="1" spans="1:9">
      <c r="A1278" s="30" t="s">
        <v>2778</v>
      </c>
      <c r="B1278" s="30" t="s">
        <v>2779</v>
      </c>
      <c r="C1278" s="26" t="s">
        <v>281</v>
      </c>
      <c r="D1278" s="27">
        <v>169.88</v>
      </c>
      <c r="E1278" s="33"/>
      <c r="F1278" s="32">
        <f t="shared" si="40"/>
        <v>0</v>
      </c>
      <c r="G1278" s="31"/>
      <c r="H1278" s="31">
        <f t="shared" si="41"/>
        <v>64.32</v>
      </c>
      <c r="I1278" s="34">
        <v>55.93</v>
      </c>
    </row>
    <row r="1279" s="8" customFormat="1" ht="20.1" customHeight="1" spans="1:9">
      <c r="A1279" s="30" t="s">
        <v>2780</v>
      </c>
      <c r="B1279" s="30" t="s">
        <v>2781</v>
      </c>
      <c r="C1279" s="26" t="s">
        <v>281</v>
      </c>
      <c r="D1279" s="27">
        <v>8.35</v>
      </c>
      <c r="E1279" s="33"/>
      <c r="F1279" s="32">
        <f t="shared" si="40"/>
        <v>0</v>
      </c>
      <c r="G1279" s="31"/>
      <c r="H1279" s="31">
        <f t="shared" si="41"/>
        <v>79.5</v>
      </c>
      <c r="I1279" s="34">
        <v>69.13</v>
      </c>
    </row>
    <row r="1280" s="8" customFormat="1" ht="20.1" customHeight="1" spans="1:9">
      <c r="A1280" s="30" t="s">
        <v>2782</v>
      </c>
      <c r="B1280" s="30" t="s">
        <v>2783</v>
      </c>
      <c r="C1280" s="26" t="s">
        <v>281</v>
      </c>
      <c r="D1280" s="27">
        <v>801.77</v>
      </c>
      <c r="E1280" s="33"/>
      <c r="F1280" s="32">
        <f t="shared" si="40"/>
        <v>0</v>
      </c>
      <c r="G1280" s="31"/>
      <c r="H1280" s="31">
        <f t="shared" si="41"/>
        <v>34.04</v>
      </c>
      <c r="I1280" s="34">
        <v>29.6</v>
      </c>
    </row>
    <row r="1281" s="8" customFormat="1" ht="20.1" customHeight="1" spans="1:9">
      <c r="A1281" s="30" t="s">
        <v>2784</v>
      </c>
      <c r="B1281" s="30" t="s">
        <v>2785</v>
      </c>
      <c r="C1281" s="26" t="s">
        <v>281</v>
      </c>
      <c r="D1281" s="27">
        <v>254.37</v>
      </c>
      <c r="E1281" s="33"/>
      <c r="F1281" s="32">
        <f t="shared" si="40"/>
        <v>0</v>
      </c>
      <c r="G1281" s="31"/>
      <c r="H1281" s="31">
        <f t="shared" si="41"/>
        <v>35.51</v>
      </c>
      <c r="I1281" s="34">
        <v>30.88</v>
      </c>
    </row>
    <row r="1282" s="8" customFormat="1" ht="20.1" customHeight="1" spans="1:9">
      <c r="A1282" s="30" t="s">
        <v>2786</v>
      </c>
      <c r="B1282" s="30" t="s">
        <v>2787</v>
      </c>
      <c r="C1282" s="26" t="s">
        <v>281</v>
      </c>
      <c r="D1282" s="27">
        <v>109.75</v>
      </c>
      <c r="E1282" s="33"/>
      <c r="F1282" s="32">
        <f t="shared" si="40"/>
        <v>0</v>
      </c>
      <c r="G1282" s="31"/>
      <c r="H1282" s="31">
        <f t="shared" si="41"/>
        <v>40.95</v>
      </c>
      <c r="I1282" s="34">
        <v>35.61</v>
      </c>
    </row>
    <row r="1283" s="8" customFormat="1" ht="20.1" customHeight="1" spans="1:9">
      <c r="A1283" s="30" t="s">
        <v>2788</v>
      </c>
      <c r="B1283" s="30" t="s">
        <v>2789</v>
      </c>
      <c r="C1283" s="26" t="s">
        <v>281</v>
      </c>
      <c r="D1283" s="27">
        <v>65</v>
      </c>
      <c r="E1283" s="33"/>
      <c r="F1283" s="32">
        <f t="shared" si="40"/>
        <v>0</v>
      </c>
      <c r="G1283" s="31"/>
      <c r="H1283" s="31">
        <f t="shared" si="41"/>
        <v>48.48</v>
      </c>
      <c r="I1283" s="34">
        <v>42.16</v>
      </c>
    </row>
    <row r="1284" s="8" customFormat="1" ht="20.1" customHeight="1" spans="1:9">
      <c r="A1284" s="30" t="s">
        <v>2790</v>
      </c>
      <c r="B1284" s="30" t="s">
        <v>2791</v>
      </c>
      <c r="C1284" s="26" t="s">
        <v>281</v>
      </c>
      <c r="D1284" s="27">
        <v>76.18</v>
      </c>
      <c r="E1284" s="33"/>
      <c r="F1284" s="32">
        <f t="shared" si="40"/>
        <v>0</v>
      </c>
      <c r="G1284" s="31"/>
      <c r="H1284" s="31">
        <f t="shared" si="41"/>
        <v>57.19</v>
      </c>
      <c r="I1284" s="34">
        <v>49.73</v>
      </c>
    </row>
    <row r="1285" s="8" customFormat="1" ht="20.1" customHeight="1" spans="1:9">
      <c r="A1285" s="30" t="s">
        <v>2792</v>
      </c>
      <c r="B1285" s="30" t="s">
        <v>2793</v>
      </c>
      <c r="C1285" s="26" t="s">
        <v>281</v>
      </c>
      <c r="D1285" s="27">
        <v>181.38</v>
      </c>
      <c r="E1285" s="33"/>
      <c r="F1285" s="32">
        <f t="shared" si="40"/>
        <v>0</v>
      </c>
      <c r="G1285" s="31"/>
      <c r="H1285" s="31">
        <f t="shared" si="41"/>
        <v>68.23</v>
      </c>
      <c r="I1285" s="34">
        <v>59.33</v>
      </c>
    </row>
    <row r="1286" s="8" customFormat="1" ht="20.1" customHeight="1" spans="1:9">
      <c r="A1286" s="30" t="s">
        <v>2794</v>
      </c>
      <c r="B1286" s="30" t="s">
        <v>2795</v>
      </c>
      <c r="C1286" s="26" t="s">
        <v>281</v>
      </c>
      <c r="D1286" s="27">
        <v>38.06</v>
      </c>
      <c r="E1286" s="33"/>
      <c r="F1286" s="32">
        <f t="shared" si="40"/>
        <v>0</v>
      </c>
      <c r="G1286" s="31"/>
      <c r="H1286" s="31">
        <f t="shared" si="41"/>
        <v>117.96</v>
      </c>
      <c r="I1286" s="34">
        <v>102.57</v>
      </c>
    </row>
    <row r="1287" s="8" customFormat="1" ht="20.1" customHeight="1" spans="1:9">
      <c r="A1287" s="30" t="s">
        <v>2796</v>
      </c>
      <c r="B1287" s="30" t="s">
        <v>2797</v>
      </c>
      <c r="C1287" s="26"/>
      <c r="D1287" s="27"/>
      <c r="E1287" s="31"/>
      <c r="F1287" s="32"/>
      <c r="G1287" s="31"/>
      <c r="H1287" s="31"/>
      <c r="I1287" s="34"/>
    </row>
    <row r="1288" s="8" customFormat="1" ht="20.1" customHeight="1" spans="1:9">
      <c r="A1288" s="30" t="s">
        <v>2798</v>
      </c>
      <c r="B1288" s="30" t="s">
        <v>2799</v>
      </c>
      <c r="C1288" s="26" t="s">
        <v>281</v>
      </c>
      <c r="D1288" s="27">
        <v>80.805</v>
      </c>
      <c r="E1288" s="33"/>
      <c r="F1288" s="32">
        <f t="shared" ref="F1287:F1350" si="42">IF(OR(E1288&lt;G1288,E1288&gt;H1288),"不符合单价范围",(ROUND(ROUND(E1288,2)*D1288,0)))</f>
        <v>0</v>
      </c>
      <c r="G1288" s="31"/>
      <c r="H1288" s="31">
        <f t="shared" si="41"/>
        <v>55.4</v>
      </c>
      <c r="I1288" s="34">
        <v>48.17</v>
      </c>
    </row>
    <row r="1289" s="8" customFormat="1" ht="20.1" customHeight="1" spans="1:9">
      <c r="A1289" s="30" t="s">
        <v>2800</v>
      </c>
      <c r="B1289" s="30" t="s">
        <v>2801</v>
      </c>
      <c r="C1289" s="26" t="s">
        <v>281</v>
      </c>
      <c r="D1289" s="27">
        <v>1023.58</v>
      </c>
      <c r="E1289" s="33"/>
      <c r="F1289" s="32">
        <f t="shared" si="42"/>
        <v>0</v>
      </c>
      <c r="G1289" s="31"/>
      <c r="H1289" s="31">
        <f t="shared" si="41"/>
        <v>74.32</v>
      </c>
      <c r="I1289" s="34">
        <v>64.63</v>
      </c>
    </row>
    <row r="1290" s="8" customFormat="1" ht="20.1" customHeight="1" spans="1:9">
      <c r="A1290" s="30" t="s">
        <v>2802</v>
      </c>
      <c r="B1290" s="30" t="s">
        <v>2803</v>
      </c>
      <c r="C1290" s="26" t="s">
        <v>281</v>
      </c>
      <c r="D1290" s="27">
        <v>125.734</v>
      </c>
      <c r="E1290" s="33"/>
      <c r="F1290" s="32">
        <f t="shared" si="42"/>
        <v>0</v>
      </c>
      <c r="G1290" s="31"/>
      <c r="H1290" s="31">
        <f t="shared" si="41"/>
        <v>90.15</v>
      </c>
      <c r="I1290" s="34">
        <v>78.39</v>
      </c>
    </row>
    <row r="1291" s="8" customFormat="1" ht="20.1" customHeight="1" spans="1:9">
      <c r="A1291" s="30" t="s">
        <v>2804</v>
      </c>
      <c r="B1291" s="30" t="s">
        <v>2805</v>
      </c>
      <c r="C1291" s="26" t="s">
        <v>281</v>
      </c>
      <c r="D1291" s="27">
        <v>161.768</v>
      </c>
      <c r="E1291" s="33"/>
      <c r="F1291" s="32">
        <f t="shared" si="42"/>
        <v>0</v>
      </c>
      <c r="G1291" s="31"/>
      <c r="H1291" s="31">
        <f t="shared" si="41"/>
        <v>99.23</v>
      </c>
      <c r="I1291" s="34">
        <v>86.29</v>
      </c>
    </row>
    <row r="1292" s="8" customFormat="1" ht="20.1" customHeight="1" spans="1:9">
      <c r="A1292" s="30" t="s">
        <v>2806</v>
      </c>
      <c r="B1292" s="30" t="s">
        <v>2807</v>
      </c>
      <c r="C1292" s="26" t="s">
        <v>281</v>
      </c>
      <c r="D1292" s="27">
        <v>143.52</v>
      </c>
      <c r="E1292" s="33"/>
      <c r="F1292" s="32">
        <f t="shared" si="42"/>
        <v>0</v>
      </c>
      <c r="G1292" s="31"/>
      <c r="H1292" s="31">
        <f t="shared" si="41"/>
        <v>118.32</v>
      </c>
      <c r="I1292" s="34">
        <v>102.89</v>
      </c>
    </row>
    <row r="1293" s="8" customFormat="1" ht="20.1" customHeight="1" spans="1:9">
      <c r="A1293" s="30" t="s">
        <v>2808</v>
      </c>
      <c r="B1293" s="30" t="s">
        <v>2809</v>
      </c>
      <c r="C1293" s="26" t="s">
        <v>281</v>
      </c>
      <c r="D1293" s="27">
        <v>269.959</v>
      </c>
      <c r="E1293" s="33"/>
      <c r="F1293" s="32">
        <f t="shared" si="42"/>
        <v>0</v>
      </c>
      <c r="G1293" s="31"/>
      <c r="H1293" s="31">
        <f t="shared" si="41"/>
        <v>98.21</v>
      </c>
      <c r="I1293" s="34">
        <v>85.4</v>
      </c>
    </row>
    <row r="1294" s="8" customFormat="1" ht="20.1" customHeight="1" spans="1:9">
      <c r="A1294" s="30" t="s">
        <v>2810</v>
      </c>
      <c r="B1294" s="30" t="s">
        <v>2811</v>
      </c>
      <c r="C1294" s="26" t="s">
        <v>281</v>
      </c>
      <c r="D1294" s="27">
        <v>180.174</v>
      </c>
      <c r="E1294" s="33"/>
      <c r="F1294" s="32">
        <f t="shared" si="42"/>
        <v>0</v>
      </c>
      <c r="G1294" s="31"/>
      <c r="H1294" s="31">
        <f t="shared" si="41"/>
        <v>117.73</v>
      </c>
      <c r="I1294" s="34">
        <v>102.37</v>
      </c>
    </row>
    <row r="1295" s="8" customFormat="1" ht="20.1" customHeight="1" spans="1:9">
      <c r="A1295" s="30" t="s">
        <v>2812</v>
      </c>
      <c r="B1295" s="30" t="s">
        <v>2813</v>
      </c>
      <c r="C1295" s="26" t="s">
        <v>281</v>
      </c>
      <c r="D1295" s="27">
        <v>265.603</v>
      </c>
      <c r="E1295" s="33"/>
      <c r="F1295" s="32">
        <f t="shared" si="42"/>
        <v>0</v>
      </c>
      <c r="G1295" s="31"/>
      <c r="H1295" s="31">
        <f t="shared" si="41"/>
        <v>143.03</v>
      </c>
      <c r="I1295" s="34">
        <v>124.37</v>
      </c>
    </row>
    <row r="1296" s="8" customFormat="1" ht="20.1" customHeight="1" spans="1:9">
      <c r="A1296" s="30" t="s">
        <v>2814</v>
      </c>
      <c r="B1296" s="30" t="s">
        <v>2815</v>
      </c>
      <c r="C1296" s="26" t="s">
        <v>281</v>
      </c>
      <c r="D1296" s="27">
        <v>108.598</v>
      </c>
      <c r="E1296" s="33"/>
      <c r="F1296" s="32">
        <f t="shared" si="42"/>
        <v>0</v>
      </c>
      <c r="G1296" s="31"/>
      <c r="H1296" s="31">
        <f t="shared" si="41"/>
        <v>167.68</v>
      </c>
      <c r="I1296" s="34">
        <v>145.81</v>
      </c>
    </row>
    <row r="1297" s="8" customFormat="1" ht="20.1" customHeight="1" spans="1:9">
      <c r="A1297" s="30" t="s">
        <v>2816</v>
      </c>
      <c r="B1297" s="30" t="s">
        <v>2817</v>
      </c>
      <c r="C1297" s="26" t="s">
        <v>281</v>
      </c>
      <c r="D1297" s="27">
        <v>52.137</v>
      </c>
      <c r="E1297" s="33"/>
      <c r="F1297" s="32">
        <f t="shared" si="42"/>
        <v>0</v>
      </c>
      <c r="G1297" s="31"/>
      <c r="H1297" s="31">
        <f t="shared" si="41"/>
        <v>175.8</v>
      </c>
      <c r="I1297" s="34">
        <v>152.87</v>
      </c>
    </row>
    <row r="1298" s="8" customFormat="1" ht="20.1" customHeight="1" spans="1:9">
      <c r="A1298" s="30" t="s">
        <v>2818</v>
      </c>
      <c r="B1298" s="30" t="s">
        <v>2819</v>
      </c>
      <c r="C1298" s="26" t="s">
        <v>281</v>
      </c>
      <c r="D1298" s="27">
        <v>7.064</v>
      </c>
      <c r="E1298" s="33"/>
      <c r="F1298" s="32">
        <f t="shared" si="42"/>
        <v>0</v>
      </c>
      <c r="G1298" s="31"/>
      <c r="H1298" s="31">
        <f t="shared" si="41"/>
        <v>571.45</v>
      </c>
      <c r="I1298" s="34">
        <v>496.91</v>
      </c>
    </row>
    <row r="1299" s="8" customFormat="1" ht="20.1" customHeight="1" spans="1:9">
      <c r="A1299" s="30" t="s">
        <v>2820</v>
      </c>
      <c r="B1299" s="30" t="s">
        <v>2821</v>
      </c>
      <c r="C1299" s="26"/>
      <c r="D1299" s="27"/>
      <c r="E1299" s="31"/>
      <c r="F1299" s="32"/>
      <c r="G1299" s="31"/>
      <c r="H1299" s="31"/>
      <c r="I1299" s="34"/>
    </row>
    <row r="1300" s="8" customFormat="1" ht="20.1" customHeight="1" spans="1:9">
      <c r="A1300" s="30" t="s">
        <v>2822</v>
      </c>
      <c r="B1300" s="30" t="s">
        <v>2823</v>
      </c>
      <c r="C1300" s="26" t="s">
        <v>281</v>
      </c>
      <c r="D1300" s="27">
        <v>15.63</v>
      </c>
      <c r="E1300" s="33"/>
      <c r="F1300" s="32">
        <f t="shared" si="42"/>
        <v>0</v>
      </c>
      <c r="G1300" s="31"/>
      <c r="H1300" s="31">
        <f t="shared" si="41"/>
        <v>73.2</v>
      </c>
      <c r="I1300" s="34">
        <v>63.65</v>
      </c>
    </row>
    <row r="1301" s="8" customFormat="1" ht="20.1" customHeight="1" spans="1:9">
      <c r="A1301" s="30" t="s">
        <v>2824</v>
      </c>
      <c r="B1301" s="30" t="s">
        <v>2825</v>
      </c>
      <c r="C1301" s="26" t="s">
        <v>281</v>
      </c>
      <c r="D1301" s="27">
        <v>60.83</v>
      </c>
      <c r="E1301" s="33"/>
      <c r="F1301" s="32">
        <f t="shared" si="42"/>
        <v>0</v>
      </c>
      <c r="G1301" s="31"/>
      <c r="H1301" s="31">
        <f t="shared" si="41"/>
        <v>86.74</v>
      </c>
      <c r="I1301" s="34">
        <v>75.43</v>
      </c>
    </row>
    <row r="1302" s="8" customFormat="1" ht="20.1" customHeight="1" spans="1:9">
      <c r="A1302" s="30" t="s">
        <v>2826</v>
      </c>
      <c r="B1302" s="30" t="s">
        <v>2827</v>
      </c>
      <c r="C1302" s="26" t="s">
        <v>281</v>
      </c>
      <c r="D1302" s="27">
        <v>334</v>
      </c>
      <c r="E1302" s="33"/>
      <c r="F1302" s="32">
        <f t="shared" si="42"/>
        <v>0</v>
      </c>
      <c r="G1302" s="31"/>
      <c r="H1302" s="31">
        <f t="shared" si="41"/>
        <v>96.63</v>
      </c>
      <c r="I1302" s="34">
        <v>84.03</v>
      </c>
    </row>
    <row r="1303" s="8" customFormat="1" ht="20.1" customHeight="1" spans="1:9">
      <c r="A1303" s="30" t="s">
        <v>2828</v>
      </c>
      <c r="B1303" s="30" t="s">
        <v>2829</v>
      </c>
      <c r="C1303" s="26" t="s">
        <v>281</v>
      </c>
      <c r="D1303" s="27">
        <v>594.67</v>
      </c>
      <c r="E1303" s="33"/>
      <c r="F1303" s="32">
        <f t="shared" si="42"/>
        <v>0</v>
      </c>
      <c r="G1303" s="31"/>
      <c r="H1303" s="31">
        <f t="shared" si="41"/>
        <v>133.64</v>
      </c>
      <c r="I1303" s="34">
        <v>116.21</v>
      </c>
    </row>
    <row r="1304" s="8" customFormat="1" ht="20.1" customHeight="1" spans="1:9">
      <c r="A1304" s="30" t="s">
        <v>2830</v>
      </c>
      <c r="B1304" s="30" t="s">
        <v>2831</v>
      </c>
      <c r="C1304" s="26" t="s">
        <v>281</v>
      </c>
      <c r="D1304" s="27">
        <v>1050.1</v>
      </c>
      <c r="E1304" s="33"/>
      <c r="F1304" s="32">
        <f t="shared" si="42"/>
        <v>0</v>
      </c>
      <c r="G1304" s="31"/>
      <c r="H1304" s="31">
        <f t="shared" si="41"/>
        <v>159.11</v>
      </c>
      <c r="I1304" s="34">
        <v>138.36</v>
      </c>
    </row>
    <row r="1305" s="8" customFormat="1" ht="20.1" customHeight="1" spans="1:9">
      <c r="A1305" s="30" t="s">
        <v>2832</v>
      </c>
      <c r="B1305" s="30" t="s">
        <v>2833</v>
      </c>
      <c r="C1305" s="26" t="s">
        <v>281</v>
      </c>
      <c r="D1305" s="27">
        <v>1349.23</v>
      </c>
      <c r="E1305" s="33"/>
      <c r="F1305" s="32">
        <f t="shared" si="42"/>
        <v>0</v>
      </c>
      <c r="G1305" s="31"/>
      <c r="H1305" s="31">
        <f t="shared" si="41"/>
        <v>229.15</v>
      </c>
      <c r="I1305" s="34">
        <v>199.26</v>
      </c>
    </row>
    <row r="1306" s="8" customFormat="1" ht="20.1" customHeight="1" spans="1:9">
      <c r="A1306" s="30" t="s">
        <v>2834</v>
      </c>
      <c r="B1306" s="30" t="s">
        <v>2835</v>
      </c>
      <c r="C1306" s="26"/>
      <c r="D1306" s="27"/>
      <c r="E1306" s="31"/>
      <c r="F1306" s="32"/>
      <c r="G1306" s="31"/>
      <c r="H1306" s="31"/>
      <c r="I1306" s="34"/>
    </row>
    <row r="1307" s="8" customFormat="1" ht="20.1" customHeight="1" spans="1:9">
      <c r="A1307" s="30" t="s">
        <v>2836</v>
      </c>
      <c r="B1307" s="30" t="s">
        <v>2837</v>
      </c>
      <c r="C1307" s="26" t="s">
        <v>281</v>
      </c>
      <c r="D1307" s="27">
        <v>167.13</v>
      </c>
      <c r="E1307" s="33"/>
      <c r="F1307" s="32">
        <f t="shared" si="42"/>
        <v>0</v>
      </c>
      <c r="G1307" s="31"/>
      <c r="H1307" s="31">
        <f t="shared" si="41"/>
        <v>263.5</v>
      </c>
      <c r="I1307" s="34">
        <v>229.13</v>
      </c>
    </row>
    <row r="1308" s="8" customFormat="1" ht="20.1" customHeight="1" spans="1:9">
      <c r="A1308" s="30" t="s">
        <v>2838</v>
      </c>
      <c r="B1308" s="30" t="s">
        <v>2839</v>
      </c>
      <c r="C1308" s="26" t="s">
        <v>281</v>
      </c>
      <c r="D1308" s="27">
        <v>678.22</v>
      </c>
      <c r="E1308" s="33"/>
      <c r="F1308" s="32">
        <f t="shared" si="42"/>
        <v>0</v>
      </c>
      <c r="G1308" s="31"/>
      <c r="H1308" s="31">
        <f t="shared" si="41"/>
        <v>401.5</v>
      </c>
      <c r="I1308" s="34">
        <v>349.13</v>
      </c>
    </row>
    <row r="1309" s="8" customFormat="1" ht="20.1" customHeight="1" spans="1:9">
      <c r="A1309" s="30" t="s">
        <v>2840</v>
      </c>
      <c r="B1309" s="30" t="s">
        <v>2841</v>
      </c>
      <c r="C1309" s="26"/>
      <c r="D1309" s="27"/>
      <c r="E1309" s="31"/>
      <c r="F1309" s="32"/>
      <c r="G1309" s="31"/>
      <c r="H1309" s="31"/>
      <c r="I1309" s="34"/>
    </row>
    <row r="1310" s="8" customFormat="1" ht="20.1" customHeight="1" spans="1:9">
      <c r="A1310" s="30" t="s">
        <v>2842</v>
      </c>
      <c r="B1310" s="30" t="s">
        <v>2843</v>
      </c>
      <c r="C1310" s="26" t="s">
        <v>281</v>
      </c>
      <c r="D1310" s="27">
        <v>7.72</v>
      </c>
      <c r="E1310" s="33"/>
      <c r="F1310" s="32">
        <f t="shared" si="42"/>
        <v>0</v>
      </c>
      <c r="G1310" s="31"/>
      <c r="H1310" s="31">
        <f t="shared" si="41"/>
        <v>49.22</v>
      </c>
      <c r="I1310" s="34">
        <v>42.8</v>
      </c>
    </row>
    <row r="1311" s="8" customFormat="1" ht="20.1" customHeight="1" spans="1:9">
      <c r="A1311" s="30" t="s">
        <v>2844</v>
      </c>
      <c r="B1311" s="30" t="s">
        <v>2845</v>
      </c>
      <c r="C1311" s="26" t="s">
        <v>281</v>
      </c>
      <c r="D1311" s="27">
        <v>9.55</v>
      </c>
      <c r="E1311" s="33"/>
      <c r="F1311" s="32">
        <f t="shared" si="42"/>
        <v>0</v>
      </c>
      <c r="G1311" s="31"/>
      <c r="H1311" s="31">
        <f t="shared" si="41"/>
        <v>53.37</v>
      </c>
      <c r="I1311" s="34">
        <v>46.41</v>
      </c>
    </row>
    <row r="1312" s="8" customFormat="1" ht="20.1" customHeight="1" spans="1:9">
      <c r="A1312" s="30" t="s">
        <v>2846</v>
      </c>
      <c r="B1312" s="30" t="s">
        <v>2847</v>
      </c>
      <c r="C1312" s="26" t="s">
        <v>281</v>
      </c>
      <c r="D1312" s="27">
        <v>42.56</v>
      </c>
      <c r="E1312" s="33"/>
      <c r="F1312" s="32">
        <f t="shared" si="42"/>
        <v>0</v>
      </c>
      <c r="G1312" s="31"/>
      <c r="H1312" s="31">
        <f t="shared" si="41"/>
        <v>58.35</v>
      </c>
      <c r="I1312" s="34">
        <v>50.74</v>
      </c>
    </row>
    <row r="1313" s="8" customFormat="1" ht="20.1" customHeight="1" spans="1:9">
      <c r="A1313" s="30" t="s">
        <v>2848</v>
      </c>
      <c r="B1313" s="30" t="s">
        <v>2849</v>
      </c>
      <c r="C1313" s="26" t="s">
        <v>281</v>
      </c>
      <c r="D1313" s="27">
        <v>72.27</v>
      </c>
      <c r="E1313" s="33"/>
      <c r="F1313" s="32">
        <f t="shared" si="42"/>
        <v>0</v>
      </c>
      <c r="G1313" s="31"/>
      <c r="H1313" s="31">
        <f t="shared" si="41"/>
        <v>65.01</v>
      </c>
      <c r="I1313" s="34">
        <v>56.53</v>
      </c>
    </row>
    <row r="1314" s="8" customFormat="1" ht="20.1" customHeight="1" spans="1:9">
      <c r="A1314" s="30" t="s">
        <v>2850</v>
      </c>
      <c r="B1314" s="30" t="s">
        <v>2851</v>
      </c>
      <c r="C1314" s="26" t="s">
        <v>281</v>
      </c>
      <c r="D1314" s="27">
        <v>12.32</v>
      </c>
      <c r="E1314" s="33"/>
      <c r="F1314" s="32">
        <f t="shared" si="42"/>
        <v>0</v>
      </c>
      <c r="G1314" s="31"/>
      <c r="H1314" s="31">
        <f t="shared" si="41"/>
        <v>71.09</v>
      </c>
      <c r="I1314" s="34">
        <v>61.82</v>
      </c>
    </row>
    <row r="1315" s="8" customFormat="1" ht="20.1" customHeight="1" spans="1:9">
      <c r="A1315" s="30" t="s">
        <v>2852</v>
      </c>
      <c r="B1315" s="30" t="s">
        <v>2853</v>
      </c>
      <c r="C1315" s="26" t="s">
        <v>281</v>
      </c>
      <c r="D1315" s="27">
        <v>110.56</v>
      </c>
      <c r="E1315" s="33"/>
      <c r="F1315" s="32">
        <f t="shared" si="42"/>
        <v>0</v>
      </c>
      <c r="G1315" s="31"/>
      <c r="H1315" s="31">
        <f t="shared" si="41"/>
        <v>80.49</v>
      </c>
      <c r="I1315" s="34">
        <v>69.99</v>
      </c>
    </row>
    <row r="1316" s="8" customFormat="1" ht="20.1" customHeight="1" spans="1:9">
      <c r="A1316" s="30" t="s">
        <v>2854</v>
      </c>
      <c r="B1316" s="30" t="s">
        <v>2855</v>
      </c>
      <c r="C1316" s="26" t="s">
        <v>281</v>
      </c>
      <c r="D1316" s="27">
        <v>347.48</v>
      </c>
      <c r="E1316" s="33"/>
      <c r="F1316" s="32">
        <f t="shared" si="42"/>
        <v>0</v>
      </c>
      <c r="G1316" s="31"/>
      <c r="H1316" s="31">
        <f t="shared" si="41"/>
        <v>91.36</v>
      </c>
      <c r="I1316" s="34">
        <v>79.44</v>
      </c>
    </row>
    <row r="1317" s="8" customFormat="1" ht="20.1" customHeight="1" spans="1:9">
      <c r="A1317" s="30" t="s">
        <v>2856</v>
      </c>
      <c r="B1317" s="30" t="s">
        <v>2857</v>
      </c>
      <c r="C1317" s="26" t="s">
        <v>281</v>
      </c>
      <c r="D1317" s="27">
        <v>122.56</v>
      </c>
      <c r="E1317" s="33"/>
      <c r="F1317" s="32">
        <f t="shared" si="42"/>
        <v>0</v>
      </c>
      <c r="G1317" s="31"/>
      <c r="H1317" s="31">
        <f t="shared" ref="H1317:H1380" si="43">ROUND(ROUND(I1317,2)*1.15,2)</f>
        <v>143.09</v>
      </c>
      <c r="I1317" s="34">
        <v>124.43</v>
      </c>
    </row>
    <row r="1318" s="8" customFormat="1" ht="20.1" customHeight="1" spans="1:9">
      <c r="A1318" s="30" t="s">
        <v>2858</v>
      </c>
      <c r="B1318" s="30" t="s">
        <v>2859</v>
      </c>
      <c r="C1318" s="26"/>
      <c r="D1318" s="27"/>
      <c r="E1318" s="31"/>
      <c r="F1318" s="32"/>
      <c r="G1318" s="31"/>
      <c r="H1318" s="31"/>
      <c r="I1318" s="34"/>
    </row>
    <row r="1319" s="8" customFormat="1" ht="20.1" customHeight="1" spans="1:9">
      <c r="A1319" s="30" t="s">
        <v>2860</v>
      </c>
      <c r="B1319" s="30" t="s">
        <v>2833</v>
      </c>
      <c r="C1319" s="26" t="s">
        <v>281</v>
      </c>
      <c r="D1319" s="27">
        <v>162.41</v>
      </c>
      <c r="E1319" s="33"/>
      <c r="F1319" s="32">
        <f t="shared" si="42"/>
        <v>0</v>
      </c>
      <c r="G1319" s="31"/>
      <c r="H1319" s="31">
        <f t="shared" si="43"/>
        <v>229.15</v>
      </c>
      <c r="I1319" s="34">
        <v>199.26</v>
      </c>
    </row>
    <row r="1320" s="8" customFormat="1" ht="20.1" customHeight="1" spans="1:9">
      <c r="A1320" s="30" t="s">
        <v>2861</v>
      </c>
      <c r="B1320" s="30" t="s">
        <v>2862</v>
      </c>
      <c r="C1320" s="26" t="s">
        <v>281</v>
      </c>
      <c r="D1320" s="27">
        <v>1275.62</v>
      </c>
      <c r="E1320" s="33"/>
      <c r="F1320" s="32">
        <f t="shared" si="42"/>
        <v>0</v>
      </c>
      <c r="G1320" s="31"/>
      <c r="H1320" s="31">
        <f t="shared" si="43"/>
        <v>287.05</v>
      </c>
      <c r="I1320" s="34">
        <v>249.61</v>
      </c>
    </row>
    <row r="1321" s="8" customFormat="1" ht="20.1" customHeight="1" spans="1:9">
      <c r="A1321" s="30" t="s">
        <v>2863</v>
      </c>
      <c r="B1321" s="30" t="s">
        <v>2864</v>
      </c>
      <c r="C1321" s="26"/>
      <c r="D1321" s="27"/>
      <c r="E1321" s="31"/>
      <c r="F1321" s="32"/>
      <c r="G1321" s="31"/>
      <c r="H1321" s="31"/>
      <c r="I1321" s="34"/>
    </row>
    <row r="1322" s="8" customFormat="1" ht="20.1" customHeight="1" spans="1:9">
      <c r="A1322" s="30" t="s">
        <v>2865</v>
      </c>
      <c r="B1322" s="30" t="s">
        <v>2866</v>
      </c>
      <c r="C1322" s="26" t="s">
        <v>281</v>
      </c>
      <c r="D1322" s="27">
        <v>235.249</v>
      </c>
      <c r="E1322" s="33"/>
      <c r="F1322" s="32">
        <f t="shared" si="42"/>
        <v>0</v>
      </c>
      <c r="G1322" s="31"/>
      <c r="H1322" s="31">
        <f t="shared" si="43"/>
        <v>52.98</v>
      </c>
      <c r="I1322" s="34">
        <v>46.07</v>
      </c>
    </row>
    <row r="1323" s="8" customFormat="1" ht="20.1" customHeight="1" spans="1:9">
      <c r="A1323" s="30" t="s">
        <v>2867</v>
      </c>
      <c r="B1323" s="30" t="s">
        <v>2868</v>
      </c>
      <c r="C1323" s="26" t="s">
        <v>281</v>
      </c>
      <c r="D1323" s="27">
        <v>44.699</v>
      </c>
      <c r="E1323" s="33"/>
      <c r="F1323" s="32">
        <f t="shared" si="42"/>
        <v>0</v>
      </c>
      <c r="G1323" s="31"/>
      <c r="H1323" s="31">
        <f t="shared" si="43"/>
        <v>55.51</v>
      </c>
      <c r="I1323" s="34">
        <v>48.27</v>
      </c>
    </row>
    <row r="1324" s="8" customFormat="1" ht="20.1" customHeight="1" spans="1:9">
      <c r="A1324" s="30" t="s">
        <v>2869</v>
      </c>
      <c r="B1324" s="30" t="s">
        <v>2870</v>
      </c>
      <c r="C1324" s="26" t="s">
        <v>281</v>
      </c>
      <c r="D1324" s="27">
        <v>28.029</v>
      </c>
      <c r="E1324" s="33"/>
      <c r="F1324" s="32">
        <f t="shared" si="42"/>
        <v>0</v>
      </c>
      <c r="G1324" s="31"/>
      <c r="H1324" s="31">
        <f t="shared" si="43"/>
        <v>60.09</v>
      </c>
      <c r="I1324" s="34">
        <v>52.25</v>
      </c>
    </row>
    <row r="1325" s="8" customFormat="1" ht="20.1" customHeight="1" spans="1:9">
      <c r="A1325" s="30" t="s">
        <v>2871</v>
      </c>
      <c r="B1325" s="30" t="s">
        <v>2872</v>
      </c>
      <c r="C1325" s="26" t="s">
        <v>281</v>
      </c>
      <c r="D1325" s="27">
        <v>1827.73</v>
      </c>
      <c r="E1325" s="33"/>
      <c r="F1325" s="32">
        <f t="shared" si="42"/>
        <v>0</v>
      </c>
      <c r="G1325" s="31"/>
      <c r="H1325" s="31">
        <f t="shared" si="43"/>
        <v>66.49</v>
      </c>
      <c r="I1325" s="34">
        <v>57.82</v>
      </c>
    </row>
    <row r="1326" s="8" customFormat="1" ht="20.1" customHeight="1" spans="1:9">
      <c r="A1326" s="30" t="s">
        <v>2873</v>
      </c>
      <c r="B1326" s="30" t="s">
        <v>2874</v>
      </c>
      <c r="C1326" s="26"/>
      <c r="D1326" s="27"/>
      <c r="E1326" s="31"/>
      <c r="F1326" s="32"/>
      <c r="G1326" s="31"/>
      <c r="H1326" s="31"/>
      <c r="I1326" s="34"/>
    </row>
    <row r="1327" s="8" customFormat="1" ht="20.1" customHeight="1" spans="1:9">
      <c r="A1327" s="30" t="s">
        <v>2875</v>
      </c>
      <c r="B1327" s="30" t="s">
        <v>2876</v>
      </c>
      <c r="C1327" s="26"/>
      <c r="D1327" s="27"/>
      <c r="E1327" s="31"/>
      <c r="F1327" s="32"/>
      <c r="G1327" s="31"/>
      <c r="H1327" s="31"/>
      <c r="I1327" s="34"/>
    </row>
    <row r="1328" s="8" customFormat="1" ht="20.1" customHeight="1" spans="1:9">
      <c r="A1328" s="30" t="s">
        <v>2877</v>
      </c>
      <c r="B1328" s="30" t="s">
        <v>2878</v>
      </c>
      <c r="C1328" s="26" t="s">
        <v>281</v>
      </c>
      <c r="D1328" s="27">
        <v>632.63</v>
      </c>
      <c r="E1328" s="33"/>
      <c r="F1328" s="32">
        <f t="shared" si="42"/>
        <v>0</v>
      </c>
      <c r="G1328" s="31"/>
      <c r="H1328" s="31">
        <f t="shared" si="43"/>
        <v>39.7</v>
      </c>
      <c r="I1328" s="34">
        <v>34.52</v>
      </c>
    </row>
    <row r="1329" s="8" customFormat="1" ht="20.1" customHeight="1" spans="1:9">
      <c r="A1329" s="30" t="s">
        <v>2879</v>
      </c>
      <c r="B1329" s="30" t="s">
        <v>2880</v>
      </c>
      <c r="C1329" s="26" t="s">
        <v>281</v>
      </c>
      <c r="D1329" s="27">
        <v>528.66</v>
      </c>
      <c r="E1329" s="33"/>
      <c r="F1329" s="32">
        <f t="shared" si="42"/>
        <v>0</v>
      </c>
      <c r="G1329" s="31"/>
      <c r="H1329" s="31">
        <f t="shared" si="43"/>
        <v>55.79</v>
      </c>
      <c r="I1329" s="34">
        <v>48.51</v>
      </c>
    </row>
    <row r="1330" s="8" customFormat="1" ht="20.1" customHeight="1" spans="1:9">
      <c r="A1330" s="30" t="s">
        <v>2881</v>
      </c>
      <c r="B1330" s="30" t="s">
        <v>2882</v>
      </c>
      <c r="C1330" s="26" t="s">
        <v>281</v>
      </c>
      <c r="D1330" s="27">
        <v>2391.16</v>
      </c>
      <c r="E1330" s="33"/>
      <c r="F1330" s="32">
        <f t="shared" si="42"/>
        <v>0</v>
      </c>
      <c r="G1330" s="31"/>
      <c r="H1330" s="31">
        <f t="shared" si="43"/>
        <v>73.83</v>
      </c>
      <c r="I1330" s="34">
        <v>64.2</v>
      </c>
    </row>
    <row r="1331" s="8" customFormat="1" ht="20.1" customHeight="1" spans="1:9">
      <c r="A1331" s="30" t="s">
        <v>2883</v>
      </c>
      <c r="B1331" s="30" t="s">
        <v>2884</v>
      </c>
      <c r="C1331" s="26" t="s">
        <v>281</v>
      </c>
      <c r="D1331" s="27">
        <v>22.66</v>
      </c>
      <c r="E1331" s="33"/>
      <c r="F1331" s="32">
        <f t="shared" si="42"/>
        <v>0</v>
      </c>
      <c r="G1331" s="31"/>
      <c r="H1331" s="31">
        <f t="shared" si="43"/>
        <v>110.41</v>
      </c>
      <c r="I1331" s="34">
        <v>96.01</v>
      </c>
    </row>
    <row r="1332" s="8" customFormat="1" ht="20.1" customHeight="1" spans="1:9">
      <c r="A1332" s="30" t="s">
        <v>2885</v>
      </c>
      <c r="B1332" s="30" t="s">
        <v>2886</v>
      </c>
      <c r="C1332" s="26"/>
      <c r="D1332" s="27"/>
      <c r="E1332" s="31"/>
      <c r="F1332" s="32"/>
      <c r="G1332" s="31"/>
      <c r="H1332" s="31"/>
      <c r="I1332" s="34"/>
    </row>
    <row r="1333" s="8" customFormat="1" ht="20.1" customHeight="1" spans="1:9">
      <c r="A1333" s="30" t="s">
        <v>2887</v>
      </c>
      <c r="B1333" s="30" t="s">
        <v>2888</v>
      </c>
      <c r="C1333" s="26" t="s">
        <v>281</v>
      </c>
      <c r="D1333" s="27">
        <v>34.96</v>
      </c>
      <c r="E1333" s="33"/>
      <c r="F1333" s="32">
        <f t="shared" si="42"/>
        <v>0</v>
      </c>
      <c r="G1333" s="31"/>
      <c r="H1333" s="31">
        <f t="shared" si="43"/>
        <v>50.98</v>
      </c>
      <c r="I1333" s="34">
        <v>44.33</v>
      </c>
    </row>
    <row r="1334" s="8" customFormat="1" ht="20.1" customHeight="1" spans="1:9">
      <c r="A1334" s="30" t="s">
        <v>2889</v>
      </c>
      <c r="B1334" s="30" t="s">
        <v>2890</v>
      </c>
      <c r="C1334" s="26" t="s">
        <v>281</v>
      </c>
      <c r="D1334" s="27">
        <v>10</v>
      </c>
      <c r="E1334" s="33"/>
      <c r="F1334" s="32">
        <f t="shared" si="42"/>
        <v>0</v>
      </c>
      <c r="G1334" s="31"/>
      <c r="H1334" s="31">
        <f t="shared" si="43"/>
        <v>55.78</v>
      </c>
      <c r="I1334" s="34">
        <v>48.5</v>
      </c>
    </row>
    <row r="1335" s="8" customFormat="1" ht="20.1" customHeight="1" spans="1:9">
      <c r="A1335" s="30" t="s">
        <v>2891</v>
      </c>
      <c r="B1335" s="30" t="s">
        <v>2892</v>
      </c>
      <c r="C1335" s="26" t="s">
        <v>281</v>
      </c>
      <c r="D1335" s="27">
        <v>1517.42</v>
      </c>
      <c r="E1335" s="33"/>
      <c r="F1335" s="32">
        <f t="shared" si="42"/>
        <v>0</v>
      </c>
      <c r="G1335" s="31"/>
      <c r="H1335" s="31">
        <f t="shared" si="43"/>
        <v>67.3</v>
      </c>
      <c r="I1335" s="34">
        <v>58.52</v>
      </c>
    </row>
    <row r="1336" s="8" customFormat="1" ht="20.1" customHeight="1" spans="1:9">
      <c r="A1336" s="30" t="s">
        <v>2893</v>
      </c>
      <c r="B1336" s="30" t="s">
        <v>2894</v>
      </c>
      <c r="C1336" s="26" t="s">
        <v>281</v>
      </c>
      <c r="D1336" s="27">
        <v>52.71</v>
      </c>
      <c r="E1336" s="33"/>
      <c r="F1336" s="32">
        <f t="shared" si="42"/>
        <v>0</v>
      </c>
      <c r="G1336" s="31"/>
      <c r="H1336" s="31">
        <f t="shared" si="43"/>
        <v>107.81</v>
      </c>
      <c r="I1336" s="34">
        <v>93.75</v>
      </c>
    </row>
    <row r="1337" s="8" customFormat="1" ht="20.1" customHeight="1" spans="1:9">
      <c r="A1337" s="30" t="s">
        <v>2895</v>
      </c>
      <c r="B1337" s="30" t="s">
        <v>2896</v>
      </c>
      <c r="C1337" s="26"/>
      <c r="D1337" s="27"/>
      <c r="E1337" s="31"/>
      <c r="F1337" s="32"/>
      <c r="G1337" s="31"/>
      <c r="H1337" s="31"/>
      <c r="I1337" s="34"/>
    </row>
    <row r="1338" s="8" customFormat="1" ht="20.1" customHeight="1" spans="1:9">
      <c r="A1338" s="30" t="s">
        <v>2897</v>
      </c>
      <c r="B1338" s="30" t="s">
        <v>2882</v>
      </c>
      <c r="C1338" s="26" t="s">
        <v>281</v>
      </c>
      <c r="D1338" s="27">
        <v>585.42</v>
      </c>
      <c r="E1338" s="33"/>
      <c r="F1338" s="32">
        <f t="shared" si="42"/>
        <v>0</v>
      </c>
      <c r="G1338" s="31"/>
      <c r="H1338" s="31">
        <f t="shared" si="43"/>
        <v>148.68</v>
      </c>
      <c r="I1338" s="34">
        <v>129.29</v>
      </c>
    </row>
    <row r="1339" s="8" customFormat="1" ht="20.1" customHeight="1" spans="1:9">
      <c r="A1339" s="30" t="s">
        <v>2898</v>
      </c>
      <c r="B1339" s="30" t="s">
        <v>2899</v>
      </c>
      <c r="C1339" s="26"/>
      <c r="D1339" s="27"/>
      <c r="E1339" s="31"/>
      <c r="F1339" s="32"/>
      <c r="G1339" s="31"/>
      <c r="H1339" s="31"/>
      <c r="I1339" s="34"/>
    </row>
    <row r="1340" s="8" customFormat="1" ht="20.1" customHeight="1" spans="1:9">
      <c r="A1340" s="30" t="s">
        <v>2900</v>
      </c>
      <c r="B1340" s="30" t="s">
        <v>2901</v>
      </c>
      <c r="C1340" s="26" t="s">
        <v>281</v>
      </c>
      <c r="D1340" s="27">
        <v>96.009</v>
      </c>
      <c r="E1340" s="33"/>
      <c r="F1340" s="32">
        <f t="shared" si="42"/>
        <v>0</v>
      </c>
      <c r="G1340" s="31"/>
      <c r="H1340" s="31">
        <f t="shared" si="43"/>
        <v>667.22</v>
      </c>
      <c r="I1340" s="34">
        <v>580.19</v>
      </c>
    </row>
    <row r="1341" s="8" customFormat="1" ht="20.1" customHeight="1" spans="1:9">
      <c r="A1341" s="30" t="s">
        <v>2902</v>
      </c>
      <c r="B1341" s="30" t="s">
        <v>2903</v>
      </c>
      <c r="C1341" s="26" t="s">
        <v>281</v>
      </c>
      <c r="D1341" s="27">
        <v>82.51</v>
      </c>
      <c r="E1341" s="33"/>
      <c r="F1341" s="32">
        <f t="shared" si="42"/>
        <v>0</v>
      </c>
      <c r="G1341" s="31"/>
      <c r="H1341" s="31">
        <f t="shared" si="43"/>
        <v>786.29</v>
      </c>
      <c r="I1341" s="34">
        <v>683.73</v>
      </c>
    </row>
    <row r="1342" s="8" customFormat="1" ht="20.1" customHeight="1" spans="1:9">
      <c r="A1342" s="30" t="s">
        <v>2904</v>
      </c>
      <c r="B1342" s="30" t="s">
        <v>2905</v>
      </c>
      <c r="C1342" s="26" t="s">
        <v>281</v>
      </c>
      <c r="D1342" s="27">
        <v>90.615</v>
      </c>
      <c r="E1342" s="33"/>
      <c r="F1342" s="32">
        <f t="shared" si="42"/>
        <v>0</v>
      </c>
      <c r="G1342" s="31"/>
      <c r="H1342" s="31">
        <f t="shared" si="43"/>
        <v>850.56</v>
      </c>
      <c r="I1342" s="34">
        <v>739.62</v>
      </c>
    </row>
    <row r="1343" s="8" customFormat="1" ht="20.1" customHeight="1" spans="1:9">
      <c r="A1343" s="30" t="s">
        <v>2906</v>
      </c>
      <c r="B1343" s="30" t="s">
        <v>2907</v>
      </c>
      <c r="C1343" s="26" t="s">
        <v>281</v>
      </c>
      <c r="D1343" s="27">
        <v>31.74</v>
      </c>
      <c r="E1343" s="33"/>
      <c r="F1343" s="32">
        <f t="shared" si="42"/>
        <v>0</v>
      </c>
      <c r="G1343" s="31"/>
      <c r="H1343" s="31">
        <f t="shared" si="43"/>
        <v>1291.66</v>
      </c>
      <c r="I1343" s="34">
        <v>1123.18</v>
      </c>
    </row>
    <row r="1344" s="8" customFormat="1" ht="20.1" customHeight="1" spans="1:9">
      <c r="A1344" s="30" t="s">
        <v>2908</v>
      </c>
      <c r="B1344" s="30" t="s">
        <v>2909</v>
      </c>
      <c r="C1344" s="26" t="s">
        <v>281</v>
      </c>
      <c r="D1344" s="27">
        <v>82.136</v>
      </c>
      <c r="E1344" s="33"/>
      <c r="F1344" s="32">
        <f t="shared" si="42"/>
        <v>0</v>
      </c>
      <c r="G1344" s="31"/>
      <c r="H1344" s="31">
        <f t="shared" si="43"/>
        <v>638.23</v>
      </c>
      <c r="I1344" s="34">
        <v>554.98</v>
      </c>
    </row>
    <row r="1345" s="8" customFormat="1" ht="20.1" customHeight="1" spans="1:9">
      <c r="A1345" s="30" t="s">
        <v>2910</v>
      </c>
      <c r="B1345" s="30" t="s">
        <v>2911</v>
      </c>
      <c r="C1345" s="26"/>
      <c r="D1345" s="27"/>
      <c r="E1345" s="31"/>
      <c r="F1345" s="32"/>
      <c r="G1345" s="31"/>
      <c r="H1345" s="31"/>
      <c r="I1345" s="34"/>
    </row>
    <row r="1346" s="8" customFormat="1" ht="20.1" customHeight="1" spans="1:9">
      <c r="A1346" s="30" t="s">
        <v>2912</v>
      </c>
      <c r="B1346" s="30" t="s">
        <v>2913</v>
      </c>
      <c r="C1346" s="26" t="s">
        <v>281</v>
      </c>
      <c r="D1346" s="27">
        <v>2112.38</v>
      </c>
      <c r="E1346" s="33"/>
      <c r="F1346" s="32">
        <f t="shared" si="42"/>
        <v>0</v>
      </c>
      <c r="G1346" s="31"/>
      <c r="H1346" s="31">
        <f t="shared" si="43"/>
        <v>171.2</v>
      </c>
      <c r="I1346" s="34">
        <v>148.87</v>
      </c>
    </row>
    <row r="1347" s="8" customFormat="1" ht="20.1" customHeight="1" spans="1:9">
      <c r="A1347" s="30" t="s">
        <v>2914</v>
      </c>
      <c r="B1347" s="30" t="s">
        <v>2915</v>
      </c>
      <c r="C1347" s="26" t="s">
        <v>281</v>
      </c>
      <c r="D1347" s="27">
        <v>2717.43</v>
      </c>
      <c r="E1347" s="33"/>
      <c r="F1347" s="32">
        <f t="shared" si="42"/>
        <v>0</v>
      </c>
      <c r="G1347" s="31"/>
      <c r="H1347" s="31">
        <f t="shared" si="43"/>
        <v>221.1</v>
      </c>
      <c r="I1347" s="34">
        <v>192.26</v>
      </c>
    </row>
    <row r="1348" s="8" customFormat="1" ht="20.1" customHeight="1" spans="1:9">
      <c r="A1348" s="30" t="s">
        <v>2916</v>
      </c>
      <c r="B1348" s="30" t="s">
        <v>2917</v>
      </c>
      <c r="C1348" s="26" t="s">
        <v>281</v>
      </c>
      <c r="D1348" s="27">
        <v>617.64</v>
      </c>
      <c r="E1348" s="33"/>
      <c r="F1348" s="32">
        <f t="shared" si="42"/>
        <v>0</v>
      </c>
      <c r="G1348" s="31"/>
      <c r="H1348" s="31">
        <f t="shared" si="43"/>
        <v>280.09</v>
      </c>
      <c r="I1348" s="34">
        <v>243.56</v>
      </c>
    </row>
    <row r="1349" s="8" customFormat="1" ht="20.1" customHeight="1" spans="1:9">
      <c r="A1349" s="30" t="s">
        <v>2918</v>
      </c>
      <c r="B1349" s="30" t="s">
        <v>2919</v>
      </c>
      <c r="C1349" s="26" t="s">
        <v>281</v>
      </c>
      <c r="D1349" s="27">
        <v>557.27</v>
      </c>
      <c r="E1349" s="33"/>
      <c r="F1349" s="32">
        <f t="shared" si="42"/>
        <v>0</v>
      </c>
      <c r="G1349" s="31"/>
      <c r="H1349" s="31">
        <f t="shared" si="43"/>
        <v>427.65</v>
      </c>
      <c r="I1349" s="34">
        <v>371.87</v>
      </c>
    </row>
    <row r="1350" s="8" customFormat="1" ht="20.1" customHeight="1" spans="1:9">
      <c r="A1350" s="30" t="s">
        <v>2920</v>
      </c>
      <c r="B1350" s="30" t="s">
        <v>2921</v>
      </c>
      <c r="C1350" s="26"/>
      <c r="D1350" s="27"/>
      <c r="E1350" s="31"/>
      <c r="F1350" s="32"/>
      <c r="G1350" s="31"/>
      <c r="H1350" s="31"/>
      <c r="I1350" s="34"/>
    </row>
    <row r="1351" s="8" customFormat="1" ht="20.1" customHeight="1" spans="1:9">
      <c r="A1351" s="30" t="s">
        <v>2922</v>
      </c>
      <c r="B1351" s="30" t="s">
        <v>2923</v>
      </c>
      <c r="C1351" s="26" t="s">
        <v>281</v>
      </c>
      <c r="D1351" s="27">
        <v>944.05</v>
      </c>
      <c r="E1351" s="33"/>
      <c r="F1351" s="32">
        <f t="shared" ref="F1351:F1414" si="44">IF(OR(E1351&lt;G1351,E1351&gt;H1351),"不符合单价范围",(ROUND(ROUND(E1351,2)*D1351,0)))</f>
        <v>0</v>
      </c>
      <c r="G1351" s="31"/>
      <c r="H1351" s="31">
        <f t="shared" si="43"/>
        <v>412.19</v>
      </c>
      <c r="I1351" s="34">
        <v>358.43</v>
      </c>
    </row>
    <row r="1352" s="8" customFormat="1" ht="20.1" customHeight="1" spans="1:9">
      <c r="A1352" s="30" t="s">
        <v>2924</v>
      </c>
      <c r="B1352" s="30" t="s">
        <v>2925</v>
      </c>
      <c r="C1352" s="26" t="s">
        <v>281</v>
      </c>
      <c r="D1352" s="27">
        <v>264.37</v>
      </c>
      <c r="E1352" s="33"/>
      <c r="F1352" s="32">
        <f t="shared" si="44"/>
        <v>0</v>
      </c>
      <c r="G1352" s="31"/>
      <c r="H1352" s="31">
        <f t="shared" si="43"/>
        <v>516.96</v>
      </c>
      <c r="I1352" s="34">
        <v>449.53</v>
      </c>
    </row>
    <row r="1353" s="8" customFormat="1" ht="20.1" customHeight="1" spans="1:9">
      <c r="A1353" s="30" t="s">
        <v>2926</v>
      </c>
      <c r="B1353" s="30" t="s">
        <v>2927</v>
      </c>
      <c r="C1353" s="26"/>
      <c r="D1353" s="27"/>
      <c r="E1353" s="31"/>
      <c r="F1353" s="32"/>
      <c r="G1353" s="31"/>
      <c r="H1353" s="31"/>
      <c r="I1353" s="34"/>
    </row>
    <row r="1354" s="8" customFormat="1" ht="20.1" customHeight="1" spans="1:9">
      <c r="A1354" s="30" t="s">
        <v>2928</v>
      </c>
      <c r="B1354" s="30" t="s">
        <v>2929</v>
      </c>
      <c r="C1354" s="26"/>
      <c r="D1354" s="27"/>
      <c r="E1354" s="31"/>
      <c r="F1354" s="32"/>
      <c r="G1354" s="31"/>
      <c r="H1354" s="31"/>
      <c r="I1354" s="34"/>
    </row>
    <row r="1355" s="8" customFormat="1" ht="20.1" customHeight="1" spans="1:9">
      <c r="A1355" s="30" t="s">
        <v>2930</v>
      </c>
      <c r="B1355" s="30" t="s">
        <v>2931</v>
      </c>
      <c r="C1355" s="26" t="s">
        <v>131</v>
      </c>
      <c r="D1355" s="27">
        <v>1</v>
      </c>
      <c r="E1355" s="33"/>
      <c r="F1355" s="32">
        <f t="shared" si="44"/>
        <v>0</v>
      </c>
      <c r="G1355" s="31"/>
      <c r="H1355" s="31">
        <f t="shared" si="43"/>
        <v>72.67</v>
      </c>
      <c r="I1355" s="34">
        <v>63.19</v>
      </c>
    </row>
    <row r="1356" s="8" customFormat="1" ht="20.1" customHeight="1" spans="1:9">
      <c r="A1356" s="30" t="s">
        <v>2932</v>
      </c>
      <c r="B1356" s="30" t="s">
        <v>2933</v>
      </c>
      <c r="C1356" s="26" t="s">
        <v>131</v>
      </c>
      <c r="D1356" s="27">
        <v>68</v>
      </c>
      <c r="E1356" s="33"/>
      <c r="F1356" s="32">
        <f t="shared" si="44"/>
        <v>0</v>
      </c>
      <c r="G1356" s="31"/>
      <c r="H1356" s="31">
        <f t="shared" si="43"/>
        <v>86.76</v>
      </c>
      <c r="I1356" s="34">
        <v>75.44</v>
      </c>
    </row>
    <row r="1357" s="8" customFormat="1" ht="20.1" customHeight="1" spans="1:9">
      <c r="A1357" s="30" t="s">
        <v>2934</v>
      </c>
      <c r="B1357" s="30" t="s">
        <v>2935</v>
      </c>
      <c r="C1357" s="26" t="s">
        <v>131</v>
      </c>
      <c r="D1357" s="27">
        <v>15</v>
      </c>
      <c r="E1357" s="33"/>
      <c r="F1357" s="32">
        <f t="shared" si="44"/>
        <v>0</v>
      </c>
      <c r="G1357" s="31"/>
      <c r="H1357" s="31">
        <f t="shared" si="43"/>
        <v>111.09</v>
      </c>
      <c r="I1357" s="34">
        <v>96.6</v>
      </c>
    </row>
    <row r="1358" s="8" customFormat="1" ht="20.1" customHeight="1" spans="1:9">
      <c r="A1358" s="30" t="s">
        <v>2936</v>
      </c>
      <c r="B1358" s="30" t="s">
        <v>2937</v>
      </c>
      <c r="C1358" s="26" t="s">
        <v>131</v>
      </c>
      <c r="D1358" s="27">
        <v>50</v>
      </c>
      <c r="E1358" s="33"/>
      <c r="F1358" s="32">
        <f t="shared" si="44"/>
        <v>0</v>
      </c>
      <c r="G1358" s="31"/>
      <c r="H1358" s="31">
        <f t="shared" si="43"/>
        <v>139.33</v>
      </c>
      <c r="I1358" s="34">
        <v>121.16</v>
      </c>
    </row>
    <row r="1359" s="8" customFormat="1" ht="20.1" customHeight="1" spans="1:9">
      <c r="A1359" s="30" t="s">
        <v>2938</v>
      </c>
      <c r="B1359" s="30" t="s">
        <v>2939</v>
      </c>
      <c r="C1359" s="26" t="s">
        <v>131</v>
      </c>
      <c r="D1359" s="27">
        <v>8</v>
      </c>
      <c r="E1359" s="33"/>
      <c r="F1359" s="32">
        <f t="shared" si="44"/>
        <v>0</v>
      </c>
      <c r="G1359" s="31"/>
      <c r="H1359" s="31">
        <f t="shared" si="43"/>
        <v>201.3</v>
      </c>
      <c r="I1359" s="34">
        <v>175.04</v>
      </c>
    </row>
    <row r="1360" s="8" customFormat="1" ht="20.1" customHeight="1" spans="1:9">
      <c r="A1360" s="30" t="s">
        <v>2940</v>
      </c>
      <c r="B1360" s="30" t="s">
        <v>2941</v>
      </c>
      <c r="C1360" s="26" t="s">
        <v>131</v>
      </c>
      <c r="D1360" s="27">
        <v>37</v>
      </c>
      <c r="E1360" s="33"/>
      <c r="F1360" s="32">
        <f t="shared" si="44"/>
        <v>0</v>
      </c>
      <c r="G1360" s="31"/>
      <c r="H1360" s="31">
        <f t="shared" si="43"/>
        <v>252.14</v>
      </c>
      <c r="I1360" s="34">
        <v>219.25</v>
      </c>
    </row>
    <row r="1361" s="8" customFormat="1" ht="20.1" customHeight="1" spans="1:9">
      <c r="A1361" s="30" t="s">
        <v>2942</v>
      </c>
      <c r="B1361" s="30" t="s">
        <v>2943</v>
      </c>
      <c r="C1361" s="26" t="s">
        <v>131</v>
      </c>
      <c r="D1361" s="27">
        <v>2</v>
      </c>
      <c r="E1361" s="33"/>
      <c r="F1361" s="32">
        <f t="shared" si="44"/>
        <v>0</v>
      </c>
      <c r="G1361" s="31"/>
      <c r="H1361" s="31">
        <f t="shared" si="43"/>
        <v>418.31</v>
      </c>
      <c r="I1361" s="34">
        <v>363.75</v>
      </c>
    </row>
    <row r="1362" s="8" customFormat="1" ht="20.1" customHeight="1" spans="1:9">
      <c r="A1362" s="30" t="s">
        <v>2944</v>
      </c>
      <c r="B1362" s="30" t="s">
        <v>2945</v>
      </c>
      <c r="C1362" s="26"/>
      <c r="D1362" s="27"/>
      <c r="E1362" s="31"/>
      <c r="F1362" s="32"/>
      <c r="G1362" s="31"/>
      <c r="H1362" s="31"/>
      <c r="I1362" s="34"/>
    </row>
    <row r="1363" s="8" customFormat="1" ht="20.1" customHeight="1" spans="1:9">
      <c r="A1363" s="30" t="s">
        <v>2946</v>
      </c>
      <c r="B1363" s="30" t="s">
        <v>2947</v>
      </c>
      <c r="C1363" s="26" t="s">
        <v>131</v>
      </c>
      <c r="D1363" s="27">
        <v>20</v>
      </c>
      <c r="E1363" s="33"/>
      <c r="F1363" s="32">
        <f t="shared" si="44"/>
        <v>0</v>
      </c>
      <c r="G1363" s="31"/>
      <c r="H1363" s="31">
        <f t="shared" si="43"/>
        <v>151.62</v>
      </c>
      <c r="I1363" s="34">
        <v>131.84</v>
      </c>
    </row>
    <row r="1364" s="8" customFormat="1" ht="20.1" customHeight="1" spans="1:9">
      <c r="A1364" s="30" t="s">
        <v>2948</v>
      </c>
      <c r="B1364" s="30" t="s">
        <v>2949</v>
      </c>
      <c r="C1364" s="26" t="s">
        <v>131</v>
      </c>
      <c r="D1364" s="27">
        <v>13</v>
      </c>
      <c r="E1364" s="33"/>
      <c r="F1364" s="32">
        <f t="shared" si="44"/>
        <v>0</v>
      </c>
      <c r="G1364" s="31"/>
      <c r="H1364" s="31">
        <f t="shared" si="43"/>
        <v>528.37</v>
      </c>
      <c r="I1364" s="34">
        <v>459.45</v>
      </c>
    </row>
    <row r="1365" s="8" customFormat="1" ht="20.1" customHeight="1" spans="1:9">
      <c r="A1365" s="30" t="s">
        <v>2950</v>
      </c>
      <c r="B1365" s="30" t="s">
        <v>2951</v>
      </c>
      <c r="C1365" s="26" t="s">
        <v>131</v>
      </c>
      <c r="D1365" s="27">
        <v>18</v>
      </c>
      <c r="E1365" s="33"/>
      <c r="F1365" s="32">
        <f t="shared" si="44"/>
        <v>0</v>
      </c>
      <c r="G1365" s="31"/>
      <c r="H1365" s="31">
        <f t="shared" si="43"/>
        <v>633.57</v>
      </c>
      <c r="I1365" s="34">
        <v>550.93</v>
      </c>
    </row>
    <row r="1366" s="8" customFormat="1" ht="20.1" customHeight="1" spans="1:9">
      <c r="A1366" s="30" t="s">
        <v>2952</v>
      </c>
      <c r="B1366" s="30" t="s">
        <v>2953</v>
      </c>
      <c r="C1366" s="26" t="s">
        <v>131</v>
      </c>
      <c r="D1366" s="27">
        <v>115</v>
      </c>
      <c r="E1366" s="33"/>
      <c r="F1366" s="32">
        <f t="shared" si="44"/>
        <v>0</v>
      </c>
      <c r="G1366" s="31"/>
      <c r="H1366" s="31">
        <f t="shared" si="43"/>
        <v>729.07</v>
      </c>
      <c r="I1366" s="34">
        <v>633.97</v>
      </c>
    </row>
    <row r="1367" s="8" customFormat="1" ht="20.1" customHeight="1" spans="1:9">
      <c r="A1367" s="30" t="s">
        <v>2954</v>
      </c>
      <c r="B1367" s="30" t="s">
        <v>2955</v>
      </c>
      <c r="C1367" s="26" t="s">
        <v>131</v>
      </c>
      <c r="D1367" s="27">
        <v>23</v>
      </c>
      <c r="E1367" s="33"/>
      <c r="F1367" s="32">
        <f t="shared" si="44"/>
        <v>0</v>
      </c>
      <c r="G1367" s="31"/>
      <c r="H1367" s="31">
        <f t="shared" si="43"/>
        <v>1060.84</v>
      </c>
      <c r="I1367" s="34">
        <v>922.47</v>
      </c>
    </row>
    <row r="1368" s="8" customFormat="1" ht="20.1" customHeight="1" spans="1:9">
      <c r="A1368" s="30" t="s">
        <v>2956</v>
      </c>
      <c r="B1368" s="30" t="s">
        <v>2957</v>
      </c>
      <c r="C1368" s="26" t="s">
        <v>131</v>
      </c>
      <c r="D1368" s="27">
        <v>10</v>
      </c>
      <c r="E1368" s="33"/>
      <c r="F1368" s="32">
        <f t="shared" si="44"/>
        <v>0</v>
      </c>
      <c r="G1368" s="31"/>
      <c r="H1368" s="31">
        <f t="shared" si="43"/>
        <v>1503.35</v>
      </c>
      <c r="I1368" s="34">
        <v>1307.26</v>
      </c>
    </row>
    <row r="1369" s="8" customFormat="1" ht="20.1" customHeight="1" spans="1:9">
      <c r="A1369" s="30" t="s">
        <v>2958</v>
      </c>
      <c r="B1369" s="30" t="s">
        <v>2959</v>
      </c>
      <c r="C1369" s="26" t="s">
        <v>131</v>
      </c>
      <c r="D1369" s="27">
        <v>2</v>
      </c>
      <c r="E1369" s="33"/>
      <c r="F1369" s="32">
        <f t="shared" si="44"/>
        <v>0</v>
      </c>
      <c r="G1369" s="31"/>
      <c r="H1369" s="31">
        <f t="shared" si="43"/>
        <v>2721.45</v>
      </c>
      <c r="I1369" s="34">
        <v>2366.48</v>
      </c>
    </row>
    <row r="1370" s="8" customFormat="1" ht="20.1" customHeight="1" spans="1:9">
      <c r="A1370" s="30" t="s">
        <v>2960</v>
      </c>
      <c r="B1370" s="30" t="s">
        <v>2961</v>
      </c>
      <c r="C1370" s="26" t="s">
        <v>131</v>
      </c>
      <c r="D1370" s="27">
        <v>2</v>
      </c>
      <c r="E1370" s="33"/>
      <c r="F1370" s="32">
        <f t="shared" si="44"/>
        <v>0</v>
      </c>
      <c r="G1370" s="31"/>
      <c r="H1370" s="31">
        <f t="shared" si="43"/>
        <v>3227.15</v>
      </c>
      <c r="I1370" s="34">
        <v>2806.22</v>
      </c>
    </row>
    <row r="1371" s="8" customFormat="1" ht="20.1" customHeight="1" spans="1:9">
      <c r="A1371" s="30" t="s">
        <v>2962</v>
      </c>
      <c r="B1371" s="30" t="s">
        <v>2963</v>
      </c>
      <c r="C1371" s="26"/>
      <c r="D1371" s="27"/>
      <c r="E1371" s="31"/>
      <c r="F1371" s="32"/>
      <c r="G1371" s="31"/>
      <c r="H1371" s="31"/>
      <c r="I1371" s="34"/>
    </row>
    <row r="1372" s="8" customFormat="1" ht="20.1" customHeight="1" spans="1:9">
      <c r="A1372" s="30" t="s">
        <v>2964</v>
      </c>
      <c r="B1372" s="30" t="s">
        <v>2965</v>
      </c>
      <c r="C1372" s="26" t="s">
        <v>131</v>
      </c>
      <c r="D1372" s="27">
        <v>8</v>
      </c>
      <c r="E1372" s="33"/>
      <c r="F1372" s="32">
        <f t="shared" si="44"/>
        <v>0</v>
      </c>
      <c r="G1372" s="31"/>
      <c r="H1372" s="31">
        <f t="shared" si="43"/>
        <v>79.53</v>
      </c>
      <c r="I1372" s="34">
        <v>69.16</v>
      </c>
    </row>
    <row r="1373" s="8" customFormat="1" ht="20.1" customHeight="1" spans="1:9">
      <c r="A1373" s="30" t="s">
        <v>2966</v>
      </c>
      <c r="B1373" s="30" t="s">
        <v>2967</v>
      </c>
      <c r="C1373" s="26" t="s">
        <v>131</v>
      </c>
      <c r="D1373" s="27">
        <v>17</v>
      </c>
      <c r="E1373" s="33"/>
      <c r="F1373" s="32">
        <f t="shared" si="44"/>
        <v>0</v>
      </c>
      <c r="G1373" s="31"/>
      <c r="H1373" s="31">
        <f t="shared" si="43"/>
        <v>127.65</v>
      </c>
      <c r="I1373" s="34">
        <v>111</v>
      </c>
    </row>
    <row r="1374" s="8" customFormat="1" ht="20.1" customHeight="1" spans="1:9">
      <c r="A1374" s="30" t="s">
        <v>2968</v>
      </c>
      <c r="B1374" s="30" t="s">
        <v>2969</v>
      </c>
      <c r="C1374" s="26" t="s">
        <v>131</v>
      </c>
      <c r="D1374" s="27">
        <v>4</v>
      </c>
      <c r="E1374" s="33"/>
      <c r="F1374" s="32">
        <f t="shared" si="44"/>
        <v>0</v>
      </c>
      <c r="G1374" s="31"/>
      <c r="H1374" s="31">
        <f t="shared" si="43"/>
        <v>129.86</v>
      </c>
      <c r="I1374" s="34">
        <v>112.92</v>
      </c>
    </row>
    <row r="1375" s="8" customFormat="1" ht="20.1" customHeight="1" spans="1:9">
      <c r="A1375" s="30" t="s">
        <v>2970</v>
      </c>
      <c r="B1375" s="30" t="s">
        <v>2971</v>
      </c>
      <c r="C1375" s="26" t="s">
        <v>131</v>
      </c>
      <c r="D1375" s="27">
        <v>1</v>
      </c>
      <c r="E1375" s="33"/>
      <c r="F1375" s="32">
        <f t="shared" si="44"/>
        <v>0</v>
      </c>
      <c r="G1375" s="31"/>
      <c r="H1375" s="31">
        <f t="shared" si="43"/>
        <v>129.62</v>
      </c>
      <c r="I1375" s="34">
        <v>112.71</v>
      </c>
    </row>
    <row r="1376" s="8" customFormat="1" ht="20.1" customHeight="1" spans="1:9">
      <c r="A1376" s="30" t="s">
        <v>2972</v>
      </c>
      <c r="B1376" s="30" t="s">
        <v>2973</v>
      </c>
      <c r="C1376" s="26" t="s">
        <v>131</v>
      </c>
      <c r="D1376" s="27">
        <v>3</v>
      </c>
      <c r="E1376" s="33"/>
      <c r="F1376" s="32">
        <f t="shared" si="44"/>
        <v>0</v>
      </c>
      <c r="G1376" s="31"/>
      <c r="H1376" s="31">
        <f t="shared" si="43"/>
        <v>129.94</v>
      </c>
      <c r="I1376" s="34">
        <v>112.99</v>
      </c>
    </row>
    <row r="1377" s="8" customFormat="1" ht="20.1" customHeight="1" spans="1:9">
      <c r="A1377" s="30" t="s">
        <v>2974</v>
      </c>
      <c r="B1377" s="30" t="s">
        <v>2975</v>
      </c>
      <c r="C1377" s="26"/>
      <c r="D1377" s="27"/>
      <c r="E1377" s="31"/>
      <c r="F1377" s="32"/>
      <c r="G1377" s="31"/>
      <c r="H1377" s="31"/>
      <c r="I1377" s="34"/>
    </row>
    <row r="1378" s="8" customFormat="1" ht="20.1" customHeight="1" spans="1:9">
      <c r="A1378" s="30" t="s">
        <v>2976</v>
      </c>
      <c r="B1378" s="30" t="s">
        <v>2977</v>
      </c>
      <c r="C1378" s="26" t="s">
        <v>131</v>
      </c>
      <c r="D1378" s="27">
        <v>1</v>
      </c>
      <c r="E1378" s="33"/>
      <c r="F1378" s="32">
        <f t="shared" si="44"/>
        <v>0</v>
      </c>
      <c r="G1378" s="31"/>
      <c r="H1378" s="31">
        <f t="shared" si="43"/>
        <v>56.95</v>
      </c>
      <c r="I1378" s="34">
        <v>49.52</v>
      </c>
    </row>
    <row r="1379" s="8" customFormat="1" ht="20.1" customHeight="1" spans="1:9">
      <c r="A1379" s="30" t="s">
        <v>2978</v>
      </c>
      <c r="B1379" s="30" t="s">
        <v>2979</v>
      </c>
      <c r="C1379" s="26" t="s">
        <v>131</v>
      </c>
      <c r="D1379" s="27">
        <v>10</v>
      </c>
      <c r="E1379" s="33"/>
      <c r="F1379" s="32">
        <f t="shared" si="44"/>
        <v>0</v>
      </c>
      <c r="G1379" s="31"/>
      <c r="H1379" s="31">
        <f t="shared" si="43"/>
        <v>256.48</v>
      </c>
      <c r="I1379" s="34">
        <v>223.03</v>
      </c>
    </row>
    <row r="1380" s="8" customFormat="1" ht="20.1" customHeight="1" spans="1:9">
      <c r="A1380" s="30" t="s">
        <v>2980</v>
      </c>
      <c r="B1380" s="30" t="s">
        <v>2981</v>
      </c>
      <c r="C1380" s="26" t="s">
        <v>131</v>
      </c>
      <c r="D1380" s="27">
        <v>4</v>
      </c>
      <c r="E1380" s="33"/>
      <c r="F1380" s="32">
        <f t="shared" si="44"/>
        <v>0</v>
      </c>
      <c r="G1380" s="31"/>
      <c r="H1380" s="31">
        <f t="shared" si="43"/>
        <v>440.89</v>
      </c>
      <c r="I1380" s="34">
        <v>383.38</v>
      </c>
    </row>
    <row r="1381" s="8" customFormat="1" ht="20.1" customHeight="1" spans="1:9">
      <c r="A1381" s="30" t="s">
        <v>2982</v>
      </c>
      <c r="B1381" s="30" t="s">
        <v>2983</v>
      </c>
      <c r="C1381" s="26" t="s">
        <v>131</v>
      </c>
      <c r="D1381" s="27">
        <v>2</v>
      </c>
      <c r="E1381" s="33"/>
      <c r="F1381" s="32">
        <f t="shared" si="44"/>
        <v>0</v>
      </c>
      <c r="G1381" s="31"/>
      <c r="H1381" s="31">
        <f t="shared" ref="H1381:H1444" si="45">ROUND(ROUND(I1381,2)*1.15,2)</f>
        <v>584.74</v>
      </c>
      <c r="I1381" s="34">
        <v>508.47</v>
      </c>
    </row>
    <row r="1382" s="8" customFormat="1" ht="20.1" customHeight="1" spans="1:9">
      <c r="A1382" s="30" t="s">
        <v>2984</v>
      </c>
      <c r="B1382" s="30" t="s">
        <v>2985</v>
      </c>
      <c r="C1382" s="26" t="s">
        <v>131</v>
      </c>
      <c r="D1382" s="27">
        <v>6</v>
      </c>
      <c r="E1382" s="33"/>
      <c r="F1382" s="32">
        <f t="shared" si="44"/>
        <v>0</v>
      </c>
      <c r="G1382" s="31"/>
      <c r="H1382" s="31">
        <f t="shared" si="45"/>
        <v>697.5</v>
      </c>
      <c r="I1382" s="34">
        <v>606.52</v>
      </c>
    </row>
    <row r="1383" s="8" customFormat="1" ht="20.1" customHeight="1" spans="1:9">
      <c r="A1383" s="30" t="s">
        <v>2986</v>
      </c>
      <c r="B1383" s="30" t="s">
        <v>2987</v>
      </c>
      <c r="C1383" s="26" t="s">
        <v>131</v>
      </c>
      <c r="D1383" s="27">
        <v>4</v>
      </c>
      <c r="E1383" s="33"/>
      <c r="F1383" s="32">
        <f t="shared" si="44"/>
        <v>0</v>
      </c>
      <c r="G1383" s="31"/>
      <c r="H1383" s="31">
        <f t="shared" si="45"/>
        <v>1476.6</v>
      </c>
      <c r="I1383" s="34">
        <v>1284</v>
      </c>
    </row>
    <row r="1384" s="8" customFormat="1" ht="20.1" customHeight="1" spans="1:9">
      <c r="A1384" s="30" t="s">
        <v>2988</v>
      </c>
      <c r="B1384" s="30" t="s">
        <v>2989</v>
      </c>
      <c r="C1384" s="26" t="s">
        <v>131</v>
      </c>
      <c r="D1384" s="27">
        <v>2</v>
      </c>
      <c r="E1384" s="33"/>
      <c r="F1384" s="32">
        <f t="shared" si="44"/>
        <v>0</v>
      </c>
      <c r="G1384" s="31"/>
      <c r="H1384" s="31">
        <f t="shared" si="45"/>
        <v>554.31</v>
      </c>
      <c r="I1384" s="34">
        <v>482.01</v>
      </c>
    </row>
    <row r="1385" s="8" customFormat="1" ht="20.1" customHeight="1" spans="1:9">
      <c r="A1385" s="30" t="s">
        <v>2990</v>
      </c>
      <c r="B1385" s="30" t="s">
        <v>2991</v>
      </c>
      <c r="C1385" s="26" t="s">
        <v>131</v>
      </c>
      <c r="D1385" s="27">
        <v>2</v>
      </c>
      <c r="E1385" s="33"/>
      <c r="F1385" s="32">
        <f t="shared" si="44"/>
        <v>0</v>
      </c>
      <c r="G1385" s="31"/>
      <c r="H1385" s="31">
        <f t="shared" si="45"/>
        <v>843.97</v>
      </c>
      <c r="I1385" s="34">
        <v>733.89</v>
      </c>
    </row>
    <row r="1386" s="8" customFormat="1" ht="20.1" customHeight="1" spans="1:9">
      <c r="A1386" s="30" t="s">
        <v>2992</v>
      </c>
      <c r="B1386" s="30" t="s">
        <v>2993</v>
      </c>
      <c r="C1386" s="26"/>
      <c r="D1386" s="27"/>
      <c r="E1386" s="31"/>
      <c r="F1386" s="32"/>
      <c r="G1386" s="31"/>
      <c r="H1386" s="31"/>
      <c r="I1386" s="34"/>
    </row>
    <row r="1387" s="8" customFormat="1" ht="20.1" customHeight="1" spans="1:9">
      <c r="A1387" s="30" t="s">
        <v>2994</v>
      </c>
      <c r="B1387" s="30" t="s">
        <v>2995</v>
      </c>
      <c r="C1387" s="26" t="s">
        <v>131</v>
      </c>
      <c r="D1387" s="27">
        <v>2</v>
      </c>
      <c r="E1387" s="33"/>
      <c r="F1387" s="32">
        <f t="shared" si="44"/>
        <v>0</v>
      </c>
      <c r="G1387" s="31"/>
      <c r="H1387" s="31">
        <f t="shared" si="45"/>
        <v>357.43</v>
      </c>
      <c r="I1387" s="34">
        <v>310.81</v>
      </c>
    </row>
    <row r="1388" s="8" customFormat="1" ht="20.1" customHeight="1" spans="1:9">
      <c r="A1388" s="30" t="s">
        <v>2996</v>
      </c>
      <c r="B1388" s="30" t="s">
        <v>2997</v>
      </c>
      <c r="C1388" s="26" t="s">
        <v>131</v>
      </c>
      <c r="D1388" s="27">
        <v>3</v>
      </c>
      <c r="E1388" s="33"/>
      <c r="F1388" s="32">
        <f t="shared" si="44"/>
        <v>0</v>
      </c>
      <c r="G1388" s="31"/>
      <c r="H1388" s="31">
        <f t="shared" si="45"/>
        <v>2281.7</v>
      </c>
      <c r="I1388" s="34">
        <v>1984.09</v>
      </c>
    </row>
    <row r="1389" s="8" customFormat="1" ht="20.1" customHeight="1" spans="1:9">
      <c r="A1389" s="30" t="s">
        <v>2998</v>
      </c>
      <c r="B1389" s="30" t="s">
        <v>2999</v>
      </c>
      <c r="C1389" s="26" t="s">
        <v>131</v>
      </c>
      <c r="D1389" s="27">
        <v>2</v>
      </c>
      <c r="E1389" s="33"/>
      <c r="F1389" s="32">
        <f t="shared" si="44"/>
        <v>0</v>
      </c>
      <c r="G1389" s="31"/>
      <c r="H1389" s="31">
        <f t="shared" si="45"/>
        <v>1775.35</v>
      </c>
      <c r="I1389" s="34">
        <v>1543.78</v>
      </c>
    </row>
    <row r="1390" s="8" customFormat="1" ht="20.1" customHeight="1" spans="1:9">
      <c r="A1390" s="30" t="s">
        <v>3000</v>
      </c>
      <c r="B1390" s="30" t="s">
        <v>3001</v>
      </c>
      <c r="C1390" s="26"/>
      <c r="D1390" s="27"/>
      <c r="E1390" s="31"/>
      <c r="F1390" s="32"/>
      <c r="G1390" s="31"/>
      <c r="H1390" s="31"/>
      <c r="I1390" s="34"/>
    </row>
    <row r="1391" s="8" customFormat="1" ht="20.1" customHeight="1" spans="1:9">
      <c r="A1391" s="30" t="s">
        <v>3002</v>
      </c>
      <c r="B1391" s="30" t="s">
        <v>3003</v>
      </c>
      <c r="C1391" s="26" t="s">
        <v>131</v>
      </c>
      <c r="D1391" s="27">
        <v>1</v>
      </c>
      <c r="E1391" s="33"/>
      <c r="F1391" s="32">
        <f t="shared" si="44"/>
        <v>0</v>
      </c>
      <c r="G1391" s="31"/>
      <c r="H1391" s="31">
        <f t="shared" si="45"/>
        <v>3650.86</v>
      </c>
      <c r="I1391" s="34">
        <v>3174.66</v>
      </c>
    </row>
    <row r="1392" s="8" customFormat="1" ht="20.1" customHeight="1" spans="1:9">
      <c r="A1392" s="30" t="s">
        <v>3004</v>
      </c>
      <c r="B1392" s="30" t="s">
        <v>3005</v>
      </c>
      <c r="C1392" s="26"/>
      <c r="D1392" s="27"/>
      <c r="E1392" s="31"/>
      <c r="F1392" s="32"/>
      <c r="G1392" s="31"/>
      <c r="H1392" s="31"/>
      <c r="I1392" s="34"/>
    </row>
    <row r="1393" s="8" customFormat="1" ht="20.1" customHeight="1" spans="1:9">
      <c r="A1393" s="30" t="s">
        <v>3006</v>
      </c>
      <c r="B1393" s="30" t="s">
        <v>3007</v>
      </c>
      <c r="C1393" s="26" t="s">
        <v>131</v>
      </c>
      <c r="D1393" s="27">
        <v>1</v>
      </c>
      <c r="E1393" s="33"/>
      <c r="F1393" s="32">
        <f t="shared" si="44"/>
        <v>0</v>
      </c>
      <c r="G1393" s="31"/>
      <c r="H1393" s="31">
        <f t="shared" si="45"/>
        <v>60.88</v>
      </c>
      <c r="I1393" s="34">
        <v>52.94</v>
      </c>
    </row>
    <row r="1394" s="8" customFormat="1" ht="20.1" customHeight="1" spans="1:9">
      <c r="A1394" s="30" t="s">
        <v>3008</v>
      </c>
      <c r="B1394" s="30" t="s">
        <v>3009</v>
      </c>
      <c r="C1394" s="26"/>
      <c r="D1394" s="27"/>
      <c r="E1394" s="31"/>
      <c r="F1394" s="32"/>
      <c r="G1394" s="31"/>
      <c r="H1394" s="31"/>
      <c r="I1394" s="34"/>
    </row>
    <row r="1395" s="8" customFormat="1" ht="20.1" customHeight="1" spans="1:9">
      <c r="A1395" s="30" t="s">
        <v>3010</v>
      </c>
      <c r="B1395" s="30" t="s">
        <v>3011</v>
      </c>
      <c r="C1395" s="26" t="s">
        <v>131</v>
      </c>
      <c r="D1395" s="27">
        <v>25</v>
      </c>
      <c r="E1395" s="33"/>
      <c r="F1395" s="32">
        <f t="shared" si="44"/>
        <v>0</v>
      </c>
      <c r="G1395" s="31"/>
      <c r="H1395" s="31">
        <f t="shared" si="45"/>
        <v>1692.67</v>
      </c>
      <c r="I1395" s="34">
        <v>1471.89</v>
      </c>
    </row>
    <row r="1396" s="8" customFormat="1" ht="20.1" customHeight="1" spans="1:9">
      <c r="A1396" s="30" t="s">
        <v>3012</v>
      </c>
      <c r="B1396" s="30" t="s">
        <v>3013</v>
      </c>
      <c r="C1396" s="26" t="s">
        <v>131</v>
      </c>
      <c r="D1396" s="27">
        <v>2</v>
      </c>
      <c r="E1396" s="33"/>
      <c r="F1396" s="32">
        <f t="shared" si="44"/>
        <v>0</v>
      </c>
      <c r="G1396" s="31"/>
      <c r="H1396" s="31">
        <f t="shared" si="45"/>
        <v>1046.75</v>
      </c>
      <c r="I1396" s="34">
        <v>910.22</v>
      </c>
    </row>
    <row r="1397" s="8" customFormat="1" ht="20.1" customHeight="1" spans="1:9">
      <c r="A1397" s="30" t="s">
        <v>3014</v>
      </c>
      <c r="B1397" s="30" t="s">
        <v>3015</v>
      </c>
      <c r="C1397" s="26" t="s">
        <v>131</v>
      </c>
      <c r="D1397" s="27">
        <v>1</v>
      </c>
      <c r="E1397" s="33"/>
      <c r="F1397" s="32">
        <f t="shared" si="44"/>
        <v>0</v>
      </c>
      <c r="G1397" s="31"/>
      <c r="H1397" s="31">
        <f t="shared" si="45"/>
        <v>1148.87</v>
      </c>
      <c r="I1397" s="34">
        <v>999.02</v>
      </c>
    </row>
    <row r="1398" s="8" customFormat="1" ht="20.1" customHeight="1" spans="1:9">
      <c r="A1398" s="30" t="s">
        <v>3016</v>
      </c>
      <c r="B1398" s="30" t="s">
        <v>3017</v>
      </c>
      <c r="C1398" s="26" t="s">
        <v>3018</v>
      </c>
      <c r="D1398" s="27">
        <v>7</v>
      </c>
      <c r="E1398" s="33"/>
      <c r="F1398" s="32">
        <f t="shared" si="44"/>
        <v>0</v>
      </c>
      <c r="G1398" s="31"/>
      <c r="H1398" s="31">
        <f t="shared" si="45"/>
        <v>1890.37</v>
      </c>
      <c r="I1398" s="34">
        <v>1643.8</v>
      </c>
    </row>
    <row r="1399" s="8" customFormat="1" ht="20.1" customHeight="1" spans="1:9">
      <c r="A1399" s="30" t="s">
        <v>3019</v>
      </c>
      <c r="B1399" s="30" t="s">
        <v>3020</v>
      </c>
      <c r="C1399" s="26" t="s">
        <v>131</v>
      </c>
      <c r="D1399" s="27">
        <v>1</v>
      </c>
      <c r="E1399" s="33"/>
      <c r="F1399" s="32">
        <f t="shared" si="44"/>
        <v>0</v>
      </c>
      <c r="G1399" s="31"/>
      <c r="H1399" s="31">
        <f t="shared" si="45"/>
        <v>1446.4</v>
      </c>
      <c r="I1399" s="34">
        <v>1257.74</v>
      </c>
    </row>
    <row r="1400" s="8" customFormat="1" ht="20.1" customHeight="1" spans="1:9">
      <c r="A1400" s="30" t="s">
        <v>3021</v>
      </c>
      <c r="B1400" s="30" t="s">
        <v>3022</v>
      </c>
      <c r="C1400" s="26"/>
      <c r="D1400" s="27"/>
      <c r="E1400" s="31"/>
      <c r="F1400" s="32"/>
      <c r="G1400" s="31"/>
      <c r="H1400" s="31"/>
      <c r="I1400" s="34"/>
    </row>
    <row r="1401" s="8" customFormat="1" ht="20.1" customHeight="1" spans="1:9">
      <c r="A1401" s="30" t="s">
        <v>3023</v>
      </c>
      <c r="B1401" s="30" t="s">
        <v>3024</v>
      </c>
      <c r="C1401" s="26" t="s">
        <v>131</v>
      </c>
      <c r="D1401" s="27">
        <v>1</v>
      </c>
      <c r="E1401" s="33"/>
      <c r="F1401" s="32">
        <f t="shared" si="44"/>
        <v>0</v>
      </c>
      <c r="G1401" s="31"/>
      <c r="H1401" s="31">
        <f t="shared" si="45"/>
        <v>852.32</v>
      </c>
      <c r="I1401" s="34">
        <v>741.15</v>
      </c>
    </row>
    <row r="1402" s="8" customFormat="1" ht="20.1" customHeight="1" spans="1:9">
      <c r="A1402" s="30" t="s">
        <v>3025</v>
      </c>
      <c r="B1402" s="30" t="s">
        <v>3026</v>
      </c>
      <c r="C1402" s="26"/>
      <c r="D1402" s="27"/>
      <c r="E1402" s="31"/>
      <c r="F1402" s="32"/>
      <c r="G1402" s="31"/>
      <c r="H1402" s="31"/>
      <c r="I1402" s="34"/>
    </row>
    <row r="1403" s="8" customFormat="1" ht="20.1" customHeight="1" spans="1:9">
      <c r="A1403" s="30" t="s">
        <v>3027</v>
      </c>
      <c r="B1403" s="30" t="s">
        <v>3028</v>
      </c>
      <c r="C1403" s="26" t="s">
        <v>131</v>
      </c>
      <c r="D1403" s="27">
        <v>1</v>
      </c>
      <c r="E1403" s="33"/>
      <c r="F1403" s="32">
        <f t="shared" si="44"/>
        <v>0</v>
      </c>
      <c r="G1403" s="31"/>
      <c r="H1403" s="31">
        <f t="shared" si="45"/>
        <v>379.03</v>
      </c>
      <c r="I1403" s="34">
        <v>329.59</v>
      </c>
    </row>
    <row r="1404" s="8" customFormat="1" ht="20.1" customHeight="1" spans="1:9">
      <c r="A1404" s="30" t="s">
        <v>3029</v>
      </c>
      <c r="B1404" s="30" t="s">
        <v>3030</v>
      </c>
      <c r="C1404" s="26" t="s">
        <v>131</v>
      </c>
      <c r="D1404" s="27">
        <v>1</v>
      </c>
      <c r="E1404" s="33"/>
      <c r="F1404" s="32">
        <f t="shared" si="44"/>
        <v>0</v>
      </c>
      <c r="G1404" s="31"/>
      <c r="H1404" s="31">
        <f t="shared" si="45"/>
        <v>624.52</v>
      </c>
      <c r="I1404" s="34">
        <v>543.06</v>
      </c>
    </row>
    <row r="1405" s="8" customFormat="1" ht="20.1" customHeight="1" spans="1:9">
      <c r="A1405" s="30" t="s">
        <v>3031</v>
      </c>
      <c r="B1405" s="30" t="s">
        <v>3032</v>
      </c>
      <c r="C1405" s="26" t="s">
        <v>131</v>
      </c>
      <c r="D1405" s="27">
        <v>2</v>
      </c>
      <c r="E1405" s="33"/>
      <c r="F1405" s="32">
        <f t="shared" si="44"/>
        <v>0</v>
      </c>
      <c r="G1405" s="31"/>
      <c r="H1405" s="31">
        <f t="shared" si="45"/>
        <v>1407.12</v>
      </c>
      <c r="I1405" s="34">
        <v>1223.58</v>
      </c>
    </row>
    <row r="1406" s="8" customFormat="1" ht="20.1" customHeight="1" spans="1:9">
      <c r="A1406" s="30" t="s">
        <v>3033</v>
      </c>
      <c r="B1406" s="30" t="s">
        <v>3034</v>
      </c>
      <c r="C1406" s="26" t="s">
        <v>131</v>
      </c>
      <c r="D1406" s="27">
        <v>1</v>
      </c>
      <c r="E1406" s="33"/>
      <c r="F1406" s="32">
        <f t="shared" si="44"/>
        <v>0</v>
      </c>
      <c r="G1406" s="31"/>
      <c r="H1406" s="31">
        <f t="shared" si="45"/>
        <v>428.12</v>
      </c>
      <c r="I1406" s="34">
        <v>372.28</v>
      </c>
    </row>
    <row r="1407" s="8" customFormat="1" ht="20.1" customHeight="1" spans="1:9">
      <c r="A1407" s="30" t="s">
        <v>3035</v>
      </c>
      <c r="B1407" s="30" t="s">
        <v>3036</v>
      </c>
      <c r="C1407" s="26"/>
      <c r="D1407" s="27"/>
      <c r="E1407" s="31"/>
      <c r="F1407" s="32"/>
      <c r="G1407" s="31"/>
      <c r="H1407" s="31"/>
      <c r="I1407" s="34"/>
    </row>
    <row r="1408" s="8" customFormat="1" ht="20.1" customHeight="1" spans="1:9">
      <c r="A1408" s="30" t="s">
        <v>3037</v>
      </c>
      <c r="B1408" s="30" t="s">
        <v>3038</v>
      </c>
      <c r="C1408" s="26" t="s">
        <v>131</v>
      </c>
      <c r="D1408" s="27">
        <v>2</v>
      </c>
      <c r="E1408" s="33"/>
      <c r="F1408" s="32">
        <f t="shared" si="44"/>
        <v>0</v>
      </c>
      <c r="G1408" s="31"/>
      <c r="H1408" s="31">
        <f t="shared" si="45"/>
        <v>1145.93</v>
      </c>
      <c r="I1408" s="34">
        <v>996.46</v>
      </c>
    </row>
    <row r="1409" s="8" customFormat="1" ht="20.1" customHeight="1" spans="1:9">
      <c r="A1409" s="30" t="s">
        <v>3039</v>
      </c>
      <c r="B1409" s="30" t="s">
        <v>3040</v>
      </c>
      <c r="C1409" s="26" t="s">
        <v>131</v>
      </c>
      <c r="D1409" s="27">
        <v>1</v>
      </c>
      <c r="E1409" s="33"/>
      <c r="F1409" s="32">
        <f t="shared" si="44"/>
        <v>0</v>
      </c>
      <c r="G1409" s="31"/>
      <c r="H1409" s="31">
        <f t="shared" si="45"/>
        <v>1534.78</v>
      </c>
      <c r="I1409" s="34">
        <v>1334.59</v>
      </c>
    </row>
    <row r="1410" s="8" customFormat="1" ht="20.1" customHeight="1" spans="1:9">
      <c r="A1410" s="30" t="s">
        <v>3041</v>
      </c>
      <c r="B1410" s="30" t="s">
        <v>3042</v>
      </c>
      <c r="C1410" s="26" t="s">
        <v>131</v>
      </c>
      <c r="D1410" s="27">
        <v>1</v>
      </c>
      <c r="E1410" s="33"/>
      <c r="F1410" s="32">
        <f t="shared" si="44"/>
        <v>0</v>
      </c>
      <c r="G1410" s="31"/>
      <c r="H1410" s="31">
        <f t="shared" si="45"/>
        <v>1061.48</v>
      </c>
      <c r="I1410" s="34">
        <v>923.03</v>
      </c>
    </row>
    <row r="1411" s="8" customFormat="1" ht="20.1" customHeight="1" spans="1:9">
      <c r="A1411" s="30" t="s">
        <v>3043</v>
      </c>
      <c r="B1411" s="30" t="s">
        <v>3044</v>
      </c>
      <c r="C1411" s="26" t="s">
        <v>131</v>
      </c>
      <c r="D1411" s="27">
        <v>7</v>
      </c>
      <c r="E1411" s="33"/>
      <c r="F1411" s="32">
        <f t="shared" si="44"/>
        <v>0</v>
      </c>
      <c r="G1411" s="31"/>
      <c r="H1411" s="31">
        <f t="shared" si="45"/>
        <v>585.37</v>
      </c>
      <c r="I1411" s="34">
        <v>509.02</v>
      </c>
    </row>
    <row r="1412" s="8" customFormat="1" ht="20.1" customHeight="1" spans="1:9">
      <c r="A1412" s="30" t="s">
        <v>3045</v>
      </c>
      <c r="B1412" s="30" t="s">
        <v>3009</v>
      </c>
      <c r="C1412" s="26"/>
      <c r="D1412" s="27"/>
      <c r="E1412" s="31"/>
      <c r="F1412" s="32"/>
      <c r="G1412" s="31"/>
      <c r="H1412" s="31"/>
      <c r="I1412" s="34"/>
    </row>
    <row r="1413" s="8" customFormat="1" ht="20.1" customHeight="1" spans="1:9">
      <c r="A1413" s="30" t="s">
        <v>3046</v>
      </c>
      <c r="B1413" s="30" t="s">
        <v>3020</v>
      </c>
      <c r="C1413" s="26" t="s">
        <v>131</v>
      </c>
      <c r="D1413" s="27">
        <v>1</v>
      </c>
      <c r="E1413" s="33"/>
      <c r="F1413" s="32">
        <f t="shared" si="44"/>
        <v>0</v>
      </c>
      <c r="G1413" s="31"/>
      <c r="H1413" s="31">
        <f t="shared" si="45"/>
        <v>1446.4</v>
      </c>
      <c r="I1413" s="34">
        <v>1257.74</v>
      </c>
    </row>
    <row r="1414" s="8" customFormat="1" ht="20.1" customHeight="1" spans="1:9">
      <c r="A1414" s="30" t="s">
        <v>3047</v>
      </c>
      <c r="B1414" s="30" t="s">
        <v>3048</v>
      </c>
      <c r="C1414" s="26" t="s">
        <v>131</v>
      </c>
      <c r="D1414" s="27">
        <v>2</v>
      </c>
      <c r="E1414" s="33"/>
      <c r="F1414" s="32">
        <f t="shared" si="44"/>
        <v>0</v>
      </c>
      <c r="G1414" s="31"/>
      <c r="H1414" s="31">
        <f t="shared" si="45"/>
        <v>4250.83</v>
      </c>
      <c r="I1414" s="34">
        <v>3696.37</v>
      </c>
    </row>
    <row r="1415" s="8" customFormat="1" ht="20.1" customHeight="1" spans="1:9">
      <c r="A1415" s="30" t="s">
        <v>3049</v>
      </c>
      <c r="B1415" s="30" t="s">
        <v>3050</v>
      </c>
      <c r="C1415" s="26"/>
      <c r="D1415" s="27"/>
      <c r="E1415" s="31"/>
      <c r="F1415" s="32"/>
      <c r="G1415" s="31"/>
      <c r="H1415" s="31"/>
      <c r="I1415" s="34"/>
    </row>
    <row r="1416" s="8" customFormat="1" ht="20.1" customHeight="1" spans="1:9">
      <c r="A1416" s="30" t="s">
        <v>3051</v>
      </c>
      <c r="B1416" s="30" t="s">
        <v>3052</v>
      </c>
      <c r="C1416" s="26" t="s">
        <v>3018</v>
      </c>
      <c r="D1416" s="27">
        <v>2</v>
      </c>
      <c r="E1416" s="33"/>
      <c r="F1416" s="32">
        <f t="shared" ref="F1415:F1478" si="46">IF(OR(E1416&lt;G1416,E1416&gt;H1416),"不符合单价范围",(ROUND(ROUND(E1416,2)*D1416,0)))</f>
        <v>0</v>
      </c>
      <c r="G1416" s="31"/>
      <c r="H1416" s="31">
        <f t="shared" si="45"/>
        <v>2440.13</v>
      </c>
      <c r="I1416" s="34">
        <v>2121.85</v>
      </c>
    </row>
    <row r="1417" s="8" customFormat="1" ht="20.1" customHeight="1" spans="1:9">
      <c r="A1417" s="30" t="s">
        <v>3053</v>
      </c>
      <c r="B1417" s="30" t="s">
        <v>3054</v>
      </c>
      <c r="C1417" s="26"/>
      <c r="D1417" s="27"/>
      <c r="E1417" s="31"/>
      <c r="F1417" s="32"/>
      <c r="G1417" s="31"/>
      <c r="H1417" s="31"/>
      <c r="I1417" s="34"/>
    </row>
    <row r="1418" s="8" customFormat="1" ht="20.1" customHeight="1" spans="1:9">
      <c r="A1418" s="30" t="s">
        <v>3055</v>
      </c>
      <c r="B1418" s="30" t="s">
        <v>3056</v>
      </c>
      <c r="C1418" s="26" t="s">
        <v>131</v>
      </c>
      <c r="D1418" s="27">
        <v>2</v>
      </c>
      <c r="E1418" s="33"/>
      <c r="F1418" s="32">
        <f t="shared" si="46"/>
        <v>0</v>
      </c>
      <c r="G1418" s="31"/>
      <c r="H1418" s="31">
        <f t="shared" si="45"/>
        <v>968.2</v>
      </c>
      <c r="I1418" s="34">
        <v>841.91</v>
      </c>
    </row>
    <row r="1419" s="8" customFormat="1" ht="20.1" customHeight="1" spans="1:9">
      <c r="A1419" s="30" t="s">
        <v>3057</v>
      </c>
      <c r="B1419" s="30" t="s">
        <v>3058</v>
      </c>
      <c r="C1419" s="26" t="s">
        <v>131</v>
      </c>
      <c r="D1419" s="27">
        <v>6</v>
      </c>
      <c r="E1419" s="33"/>
      <c r="F1419" s="32">
        <f t="shared" si="46"/>
        <v>0</v>
      </c>
      <c r="G1419" s="31"/>
      <c r="H1419" s="31">
        <f t="shared" si="45"/>
        <v>1156.41</v>
      </c>
      <c r="I1419" s="34">
        <v>1005.57</v>
      </c>
    </row>
    <row r="1420" s="8" customFormat="1" ht="20.1" customHeight="1" spans="1:9">
      <c r="A1420" s="30" t="s">
        <v>3059</v>
      </c>
      <c r="B1420" s="30" t="s">
        <v>3060</v>
      </c>
      <c r="C1420" s="26"/>
      <c r="D1420" s="27"/>
      <c r="E1420" s="31"/>
      <c r="F1420" s="32"/>
      <c r="G1420" s="31"/>
      <c r="H1420" s="31"/>
      <c r="I1420" s="34"/>
    </row>
    <row r="1421" s="8" customFormat="1" ht="20.1" customHeight="1" spans="1:9">
      <c r="A1421" s="30" t="s">
        <v>3061</v>
      </c>
      <c r="B1421" s="30" t="s">
        <v>3062</v>
      </c>
      <c r="C1421" s="26"/>
      <c r="D1421" s="27"/>
      <c r="E1421" s="31"/>
      <c r="F1421" s="32"/>
      <c r="G1421" s="31"/>
      <c r="H1421" s="31"/>
      <c r="I1421" s="34"/>
    </row>
    <row r="1422" s="8" customFormat="1" ht="20.1" customHeight="1" spans="1:9">
      <c r="A1422" s="30" t="s">
        <v>3063</v>
      </c>
      <c r="B1422" s="30" t="s">
        <v>3064</v>
      </c>
      <c r="C1422" s="26" t="s">
        <v>131</v>
      </c>
      <c r="D1422" s="27">
        <v>2</v>
      </c>
      <c r="E1422" s="33"/>
      <c r="F1422" s="32">
        <f t="shared" si="46"/>
        <v>0</v>
      </c>
      <c r="G1422" s="31"/>
      <c r="H1422" s="31">
        <f t="shared" si="45"/>
        <v>131.58</v>
      </c>
      <c r="I1422" s="34">
        <v>114.42</v>
      </c>
    </row>
    <row r="1423" s="8" customFormat="1" ht="20.1" customHeight="1" spans="1:9">
      <c r="A1423" s="30" t="s">
        <v>3065</v>
      </c>
      <c r="B1423" s="30" t="s">
        <v>3066</v>
      </c>
      <c r="C1423" s="26" t="s">
        <v>131</v>
      </c>
      <c r="D1423" s="27">
        <v>4</v>
      </c>
      <c r="E1423" s="33"/>
      <c r="F1423" s="32">
        <f t="shared" si="46"/>
        <v>0</v>
      </c>
      <c r="G1423" s="31"/>
      <c r="H1423" s="31">
        <f t="shared" si="45"/>
        <v>295.56</v>
      </c>
      <c r="I1423" s="34">
        <v>257.01</v>
      </c>
    </row>
    <row r="1424" s="8" customFormat="1" ht="20.1" customHeight="1" spans="1:9">
      <c r="A1424" s="30" t="s">
        <v>3067</v>
      </c>
      <c r="B1424" s="30" t="s">
        <v>3068</v>
      </c>
      <c r="C1424" s="26" t="s">
        <v>131</v>
      </c>
      <c r="D1424" s="27">
        <v>2</v>
      </c>
      <c r="E1424" s="33"/>
      <c r="F1424" s="32">
        <f t="shared" si="46"/>
        <v>0</v>
      </c>
      <c r="G1424" s="31"/>
      <c r="H1424" s="31">
        <f t="shared" si="45"/>
        <v>335.33</v>
      </c>
      <c r="I1424" s="34">
        <v>291.59</v>
      </c>
    </row>
    <row r="1425" s="8" customFormat="1" ht="20.1" customHeight="1" spans="1:9">
      <c r="A1425" s="30" t="s">
        <v>3069</v>
      </c>
      <c r="B1425" s="30" t="s">
        <v>3070</v>
      </c>
      <c r="C1425" s="26" t="s">
        <v>131</v>
      </c>
      <c r="D1425" s="27">
        <v>2</v>
      </c>
      <c r="E1425" s="33"/>
      <c r="F1425" s="32">
        <f t="shared" si="46"/>
        <v>0</v>
      </c>
      <c r="G1425" s="31"/>
      <c r="H1425" s="31">
        <f t="shared" si="45"/>
        <v>423.21</v>
      </c>
      <c r="I1425" s="34">
        <v>368.01</v>
      </c>
    </row>
    <row r="1426" s="8" customFormat="1" ht="20.1" customHeight="1" spans="1:9">
      <c r="A1426" s="30" t="s">
        <v>3071</v>
      </c>
      <c r="B1426" s="30" t="s">
        <v>3072</v>
      </c>
      <c r="C1426" s="26" t="s">
        <v>131</v>
      </c>
      <c r="D1426" s="27">
        <v>7</v>
      </c>
      <c r="E1426" s="33"/>
      <c r="F1426" s="32">
        <f t="shared" si="46"/>
        <v>0</v>
      </c>
      <c r="G1426" s="31"/>
      <c r="H1426" s="31">
        <f t="shared" si="45"/>
        <v>562.65</v>
      </c>
      <c r="I1426" s="34">
        <v>489.26</v>
      </c>
    </row>
    <row r="1427" s="8" customFormat="1" ht="20.1" customHeight="1" spans="1:9">
      <c r="A1427" s="30" t="s">
        <v>3073</v>
      </c>
      <c r="B1427" s="30" t="s">
        <v>3074</v>
      </c>
      <c r="C1427" s="26" t="s">
        <v>131</v>
      </c>
      <c r="D1427" s="27">
        <v>4</v>
      </c>
      <c r="E1427" s="33"/>
      <c r="F1427" s="32">
        <f t="shared" si="46"/>
        <v>0</v>
      </c>
      <c r="G1427" s="31"/>
      <c r="H1427" s="31">
        <f t="shared" si="45"/>
        <v>857.73</v>
      </c>
      <c r="I1427" s="34">
        <v>745.85</v>
      </c>
    </row>
    <row r="1428" s="8" customFormat="1" ht="20.1" customHeight="1" spans="1:9">
      <c r="A1428" s="30" t="s">
        <v>3075</v>
      </c>
      <c r="B1428" s="30" t="s">
        <v>3076</v>
      </c>
      <c r="C1428" s="26" t="s">
        <v>131</v>
      </c>
      <c r="D1428" s="27">
        <v>2</v>
      </c>
      <c r="E1428" s="33"/>
      <c r="F1428" s="32">
        <f t="shared" si="46"/>
        <v>0</v>
      </c>
      <c r="G1428" s="31"/>
      <c r="H1428" s="31">
        <f t="shared" si="45"/>
        <v>1128.25</v>
      </c>
      <c r="I1428" s="34">
        <v>981.09</v>
      </c>
    </row>
    <row r="1429" s="8" customFormat="1" ht="20.1" customHeight="1" spans="1:9">
      <c r="A1429" s="30" t="s">
        <v>3077</v>
      </c>
      <c r="B1429" s="30" t="s">
        <v>3078</v>
      </c>
      <c r="C1429" s="26" t="s">
        <v>131</v>
      </c>
      <c r="D1429" s="27">
        <v>2</v>
      </c>
      <c r="E1429" s="33"/>
      <c r="F1429" s="32">
        <f t="shared" si="46"/>
        <v>0</v>
      </c>
      <c r="G1429" s="31"/>
      <c r="H1429" s="31">
        <f t="shared" si="45"/>
        <v>1698.26</v>
      </c>
      <c r="I1429" s="34">
        <v>1476.75</v>
      </c>
    </row>
    <row r="1430" s="8" customFormat="1" ht="20.1" customHeight="1" spans="1:9">
      <c r="A1430" s="30" t="s">
        <v>3079</v>
      </c>
      <c r="B1430" s="30" t="s">
        <v>3080</v>
      </c>
      <c r="C1430" s="26"/>
      <c r="D1430" s="27"/>
      <c r="E1430" s="31"/>
      <c r="F1430" s="32"/>
      <c r="G1430" s="31"/>
      <c r="H1430" s="31"/>
      <c r="I1430" s="34"/>
    </row>
    <row r="1431" s="8" customFormat="1" ht="20.1" customHeight="1" spans="1:9">
      <c r="A1431" s="30" t="s">
        <v>3081</v>
      </c>
      <c r="B1431" s="30" t="s">
        <v>3082</v>
      </c>
      <c r="C1431" s="26" t="s">
        <v>131</v>
      </c>
      <c r="D1431" s="27">
        <v>8</v>
      </c>
      <c r="E1431" s="33"/>
      <c r="F1431" s="32">
        <f t="shared" si="46"/>
        <v>0</v>
      </c>
      <c r="G1431" s="31"/>
      <c r="H1431" s="31">
        <f t="shared" si="45"/>
        <v>188.04</v>
      </c>
      <c r="I1431" s="34">
        <v>163.51</v>
      </c>
    </row>
    <row r="1432" s="8" customFormat="1" ht="20.1" customHeight="1" spans="1:9">
      <c r="A1432" s="30" t="s">
        <v>3083</v>
      </c>
      <c r="B1432" s="30" t="s">
        <v>3084</v>
      </c>
      <c r="C1432" s="26" t="s">
        <v>131</v>
      </c>
      <c r="D1432" s="27">
        <v>23</v>
      </c>
      <c r="E1432" s="33"/>
      <c r="F1432" s="32">
        <f t="shared" si="46"/>
        <v>0</v>
      </c>
      <c r="G1432" s="31"/>
      <c r="H1432" s="31">
        <f t="shared" si="45"/>
        <v>226.07</v>
      </c>
      <c r="I1432" s="34">
        <v>196.58</v>
      </c>
    </row>
    <row r="1433" s="8" customFormat="1" ht="20.1" customHeight="1" spans="1:9">
      <c r="A1433" s="30" t="s">
        <v>3085</v>
      </c>
      <c r="B1433" s="30" t="s">
        <v>3086</v>
      </c>
      <c r="C1433" s="26" t="s">
        <v>131</v>
      </c>
      <c r="D1433" s="27">
        <v>10</v>
      </c>
      <c r="E1433" s="33"/>
      <c r="F1433" s="32">
        <f t="shared" si="46"/>
        <v>0</v>
      </c>
      <c r="G1433" s="31"/>
      <c r="H1433" s="31">
        <f t="shared" si="45"/>
        <v>315.7</v>
      </c>
      <c r="I1433" s="34">
        <v>274.52</v>
      </c>
    </row>
    <row r="1434" s="8" customFormat="1" ht="20.1" customHeight="1" spans="1:9">
      <c r="A1434" s="30" t="s">
        <v>3087</v>
      </c>
      <c r="B1434" s="30" t="s">
        <v>3088</v>
      </c>
      <c r="C1434" s="26" t="s">
        <v>131</v>
      </c>
      <c r="D1434" s="27">
        <v>8</v>
      </c>
      <c r="E1434" s="33"/>
      <c r="F1434" s="32">
        <f t="shared" si="46"/>
        <v>0</v>
      </c>
      <c r="G1434" s="31"/>
      <c r="H1434" s="31">
        <f t="shared" si="45"/>
        <v>351.53</v>
      </c>
      <c r="I1434" s="34">
        <v>305.68</v>
      </c>
    </row>
    <row r="1435" s="8" customFormat="1" ht="20.1" customHeight="1" spans="1:9">
      <c r="A1435" s="30" t="s">
        <v>3089</v>
      </c>
      <c r="B1435" s="30" t="s">
        <v>3090</v>
      </c>
      <c r="C1435" s="26" t="s">
        <v>131</v>
      </c>
      <c r="D1435" s="27">
        <v>8</v>
      </c>
      <c r="E1435" s="33"/>
      <c r="F1435" s="32">
        <f t="shared" si="46"/>
        <v>0</v>
      </c>
      <c r="G1435" s="31"/>
      <c r="H1435" s="31">
        <f t="shared" si="45"/>
        <v>454.64</v>
      </c>
      <c r="I1435" s="34">
        <v>395.34</v>
      </c>
    </row>
    <row r="1436" s="8" customFormat="1" ht="20.1" customHeight="1" spans="1:9">
      <c r="A1436" s="30" t="s">
        <v>3091</v>
      </c>
      <c r="B1436" s="30" t="s">
        <v>3092</v>
      </c>
      <c r="C1436" s="26" t="s">
        <v>131</v>
      </c>
      <c r="D1436" s="27">
        <v>6</v>
      </c>
      <c r="E1436" s="33"/>
      <c r="F1436" s="32">
        <f t="shared" si="46"/>
        <v>0</v>
      </c>
      <c r="G1436" s="31"/>
      <c r="H1436" s="31">
        <f t="shared" si="45"/>
        <v>826.31</v>
      </c>
      <c r="I1436" s="34">
        <v>718.53</v>
      </c>
    </row>
    <row r="1437" s="8" customFormat="1" ht="20.1" customHeight="1" spans="1:9">
      <c r="A1437" s="30" t="s">
        <v>3093</v>
      </c>
      <c r="B1437" s="30" t="s">
        <v>3094</v>
      </c>
      <c r="C1437" s="26" t="s">
        <v>131</v>
      </c>
      <c r="D1437" s="27">
        <v>2</v>
      </c>
      <c r="E1437" s="33"/>
      <c r="F1437" s="32">
        <f t="shared" si="46"/>
        <v>0</v>
      </c>
      <c r="G1437" s="31"/>
      <c r="H1437" s="31">
        <f t="shared" si="45"/>
        <v>1192.57</v>
      </c>
      <c r="I1437" s="34">
        <v>1037.02</v>
      </c>
    </row>
    <row r="1438" s="8" customFormat="1" ht="20.1" customHeight="1" spans="1:9">
      <c r="A1438" s="30" t="s">
        <v>3095</v>
      </c>
      <c r="B1438" s="30" t="s">
        <v>3096</v>
      </c>
      <c r="C1438" s="26" t="s">
        <v>131</v>
      </c>
      <c r="D1438" s="27">
        <v>2</v>
      </c>
      <c r="E1438" s="33"/>
      <c r="F1438" s="32">
        <f t="shared" si="46"/>
        <v>0</v>
      </c>
      <c r="G1438" s="31"/>
      <c r="H1438" s="31">
        <f t="shared" si="45"/>
        <v>1564.23</v>
      </c>
      <c r="I1438" s="34">
        <v>1360.2</v>
      </c>
    </row>
    <row r="1439" s="8" customFormat="1" ht="20.1" customHeight="1" spans="1:9">
      <c r="A1439" s="30" t="s">
        <v>3097</v>
      </c>
      <c r="B1439" s="30" t="s">
        <v>3098</v>
      </c>
      <c r="C1439" s="26"/>
      <c r="D1439" s="27"/>
      <c r="E1439" s="31"/>
      <c r="F1439" s="32"/>
      <c r="G1439" s="31"/>
      <c r="H1439" s="31"/>
      <c r="I1439" s="34"/>
    </row>
    <row r="1440" s="8" customFormat="1" ht="20.1" customHeight="1" spans="1:9">
      <c r="A1440" s="30" t="s">
        <v>3099</v>
      </c>
      <c r="B1440" s="30" t="s">
        <v>3100</v>
      </c>
      <c r="C1440" s="26" t="s">
        <v>131</v>
      </c>
      <c r="D1440" s="27">
        <v>4</v>
      </c>
      <c r="E1440" s="33"/>
      <c r="F1440" s="32">
        <f t="shared" si="46"/>
        <v>0</v>
      </c>
      <c r="G1440" s="31"/>
      <c r="H1440" s="31">
        <f t="shared" si="45"/>
        <v>129.86</v>
      </c>
      <c r="I1440" s="34">
        <v>112.92</v>
      </c>
    </row>
    <row r="1441" s="8" customFormat="1" ht="20.1" customHeight="1" spans="1:9">
      <c r="A1441" s="30" t="s">
        <v>3101</v>
      </c>
      <c r="B1441" s="30" t="s">
        <v>3102</v>
      </c>
      <c r="C1441" s="26" t="s">
        <v>131</v>
      </c>
      <c r="D1441" s="27">
        <v>5</v>
      </c>
      <c r="E1441" s="33"/>
      <c r="F1441" s="32">
        <f t="shared" si="46"/>
        <v>0</v>
      </c>
      <c r="G1441" s="31"/>
      <c r="H1441" s="31">
        <f t="shared" si="45"/>
        <v>192.07</v>
      </c>
      <c r="I1441" s="34">
        <v>167.02</v>
      </c>
    </row>
    <row r="1442" s="8" customFormat="1" ht="20.1" customHeight="1" spans="1:9">
      <c r="A1442" s="30" t="s">
        <v>3103</v>
      </c>
      <c r="B1442" s="30" t="s">
        <v>3104</v>
      </c>
      <c r="C1442" s="26" t="s">
        <v>131</v>
      </c>
      <c r="D1442" s="27">
        <v>8</v>
      </c>
      <c r="E1442" s="33"/>
      <c r="F1442" s="32">
        <f t="shared" si="46"/>
        <v>0</v>
      </c>
      <c r="G1442" s="31"/>
      <c r="H1442" s="31">
        <f t="shared" si="45"/>
        <v>373.62</v>
      </c>
      <c r="I1442" s="34">
        <v>324.89</v>
      </c>
    </row>
    <row r="1443" s="8" customFormat="1" ht="20.1" customHeight="1" spans="1:9">
      <c r="A1443" s="30" t="s">
        <v>3105</v>
      </c>
      <c r="B1443" s="30" t="s">
        <v>3106</v>
      </c>
      <c r="C1443" s="26" t="s">
        <v>131</v>
      </c>
      <c r="D1443" s="27">
        <v>3</v>
      </c>
      <c r="E1443" s="33"/>
      <c r="F1443" s="32">
        <f t="shared" si="46"/>
        <v>0</v>
      </c>
      <c r="G1443" s="31"/>
      <c r="H1443" s="31">
        <f t="shared" si="45"/>
        <v>211.77</v>
      </c>
      <c r="I1443" s="34">
        <v>184.15</v>
      </c>
    </row>
    <row r="1444" s="8" customFormat="1" ht="20.1" customHeight="1" spans="1:9">
      <c r="A1444" s="30" t="s">
        <v>3107</v>
      </c>
      <c r="B1444" s="30" t="s">
        <v>3108</v>
      </c>
      <c r="C1444" s="26" t="s">
        <v>131</v>
      </c>
      <c r="D1444" s="27">
        <v>2</v>
      </c>
      <c r="E1444" s="33"/>
      <c r="F1444" s="32">
        <f t="shared" si="46"/>
        <v>0</v>
      </c>
      <c r="G1444" s="31"/>
      <c r="H1444" s="31">
        <f t="shared" si="45"/>
        <v>325.52</v>
      </c>
      <c r="I1444" s="34">
        <v>283.06</v>
      </c>
    </row>
    <row r="1445" s="8" customFormat="1" ht="20.1" customHeight="1" spans="1:9">
      <c r="A1445" s="30" t="s">
        <v>3109</v>
      </c>
      <c r="B1445" s="30" t="s">
        <v>3110</v>
      </c>
      <c r="C1445" s="26"/>
      <c r="D1445" s="27"/>
      <c r="E1445" s="31"/>
      <c r="F1445" s="32"/>
      <c r="G1445" s="31"/>
      <c r="H1445" s="31"/>
      <c r="I1445" s="34"/>
    </row>
    <row r="1446" s="8" customFormat="1" ht="20.1" customHeight="1" spans="1:9">
      <c r="A1446" s="30" t="s">
        <v>3111</v>
      </c>
      <c r="B1446" s="30" t="s">
        <v>3112</v>
      </c>
      <c r="C1446" s="26" t="s">
        <v>131</v>
      </c>
      <c r="D1446" s="27">
        <v>2</v>
      </c>
      <c r="E1446" s="33"/>
      <c r="F1446" s="32">
        <f t="shared" si="46"/>
        <v>0</v>
      </c>
      <c r="G1446" s="31"/>
      <c r="H1446" s="31">
        <f t="shared" ref="H1445:H1508" si="47">ROUND(ROUND(I1446,2)*1.15,2)</f>
        <v>123.73</v>
      </c>
      <c r="I1446" s="34">
        <v>107.59</v>
      </c>
    </row>
    <row r="1447" s="8" customFormat="1" ht="20.1" customHeight="1" spans="1:9">
      <c r="A1447" s="30" t="s">
        <v>3113</v>
      </c>
      <c r="B1447" s="30" t="s">
        <v>3114</v>
      </c>
      <c r="C1447" s="26" t="s">
        <v>131</v>
      </c>
      <c r="D1447" s="27">
        <v>1</v>
      </c>
      <c r="E1447" s="33"/>
      <c r="F1447" s="32">
        <f t="shared" si="46"/>
        <v>0</v>
      </c>
      <c r="G1447" s="31"/>
      <c r="H1447" s="31">
        <f t="shared" si="47"/>
        <v>163.98</v>
      </c>
      <c r="I1447" s="34">
        <v>142.59</v>
      </c>
    </row>
    <row r="1448" s="8" customFormat="1" ht="20.1" customHeight="1" spans="1:9">
      <c r="A1448" s="30" t="s">
        <v>3115</v>
      </c>
      <c r="B1448" s="30" t="s">
        <v>3116</v>
      </c>
      <c r="C1448" s="26" t="s">
        <v>131</v>
      </c>
      <c r="D1448" s="27">
        <v>3</v>
      </c>
      <c r="E1448" s="33"/>
      <c r="F1448" s="32">
        <f t="shared" si="46"/>
        <v>0</v>
      </c>
      <c r="G1448" s="31"/>
      <c r="H1448" s="31">
        <f t="shared" si="47"/>
        <v>225.19</v>
      </c>
      <c r="I1448" s="34">
        <v>195.82</v>
      </c>
    </row>
    <row r="1449" s="8" customFormat="1" ht="20.1" customHeight="1" spans="1:9">
      <c r="A1449" s="30" t="s">
        <v>3117</v>
      </c>
      <c r="B1449" s="30" t="s">
        <v>3118</v>
      </c>
      <c r="C1449" s="26" t="s">
        <v>131</v>
      </c>
      <c r="D1449" s="27">
        <v>2</v>
      </c>
      <c r="E1449" s="33"/>
      <c r="F1449" s="32">
        <f t="shared" si="46"/>
        <v>0</v>
      </c>
      <c r="G1449" s="31"/>
      <c r="H1449" s="31">
        <f t="shared" si="47"/>
        <v>980.47</v>
      </c>
      <c r="I1449" s="34">
        <v>852.58</v>
      </c>
    </row>
    <row r="1450" s="8" customFormat="1" ht="20.1" customHeight="1" spans="1:9">
      <c r="A1450" s="30" t="s">
        <v>3119</v>
      </c>
      <c r="B1450" s="30" t="s">
        <v>3120</v>
      </c>
      <c r="C1450" s="26"/>
      <c r="D1450" s="27"/>
      <c r="E1450" s="31"/>
      <c r="F1450" s="32"/>
      <c r="G1450" s="31"/>
      <c r="H1450" s="31"/>
      <c r="I1450" s="34"/>
    </row>
    <row r="1451" s="8" customFormat="1" ht="20.1" customHeight="1" spans="1:9">
      <c r="A1451" s="30" t="s">
        <v>3121</v>
      </c>
      <c r="B1451" s="30" t="s">
        <v>3122</v>
      </c>
      <c r="C1451" s="26" t="s">
        <v>131</v>
      </c>
      <c r="D1451" s="27">
        <v>2</v>
      </c>
      <c r="E1451" s="33"/>
      <c r="F1451" s="32">
        <f t="shared" si="46"/>
        <v>0</v>
      </c>
      <c r="G1451" s="31"/>
      <c r="H1451" s="31">
        <f t="shared" si="47"/>
        <v>502.76</v>
      </c>
      <c r="I1451" s="34">
        <v>437.18</v>
      </c>
    </row>
    <row r="1452" s="8" customFormat="1" ht="20.1" customHeight="1" spans="1:9">
      <c r="A1452" s="30" t="s">
        <v>3123</v>
      </c>
      <c r="B1452" s="30" t="s">
        <v>3124</v>
      </c>
      <c r="C1452" s="26" t="s">
        <v>131</v>
      </c>
      <c r="D1452" s="27">
        <v>2</v>
      </c>
      <c r="E1452" s="33"/>
      <c r="F1452" s="32">
        <f t="shared" si="46"/>
        <v>0</v>
      </c>
      <c r="G1452" s="31"/>
      <c r="H1452" s="31">
        <f t="shared" si="47"/>
        <v>841.52</v>
      </c>
      <c r="I1452" s="34">
        <v>731.76</v>
      </c>
    </row>
    <row r="1453" s="8" customFormat="1" ht="20.1" customHeight="1" spans="1:9">
      <c r="A1453" s="30" t="s">
        <v>3125</v>
      </c>
      <c r="B1453" s="30" t="s">
        <v>3126</v>
      </c>
      <c r="C1453" s="26"/>
      <c r="D1453" s="27"/>
      <c r="E1453" s="31"/>
      <c r="F1453" s="32"/>
      <c r="G1453" s="31"/>
      <c r="H1453" s="31"/>
      <c r="I1453" s="34"/>
    </row>
    <row r="1454" s="8" customFormat="1" ht="20.1" customHeight="1" spans="1:9">
      <c r="A1454" s="30" t="s">
        <v>3127</v>
      </c>
      <c r="B1454" s="30" t="s">
        <v>3128</v>
      </c>
      <c r="C1454" s="26"/>
      <c r="D1454" s="27"/>
      <c r="E1454" s="31"/>
      <c r="F1454" s="32"/>
      <c r="G1454" s="31"/>
      <c r="H1454" s="31"/>
      <c r="I1454" s="34"/>
    </row>
    <row r="1455" s="8" customFormat="1" ht="20.1" customHeight="1" spans="1:9">
      <c r="A1455" s="30" t="s">
        <v>3129</v>
      </c>
      <c r="B1455" s="30" t="s">
        <v>3130</v>
      </c>
      <c r="C1455" s="26" t="s">
        <v>131</v>
      </c>
      <c r="D1455" s="27">
        <v>12</v>
      </c>
      <c r="E1455" s="33"/>
      <c r="F1455" s="32">
        <f t="shared" si="46"/>
        <v>0</v>
      </c>
      <c r="G1455" s="31"/>
      <c r="H1455" s="31">
        <f t="shared" si="47"/>
        <v>296.79</v>
      </c>
      <c r="I1455" s="34">
        <v>258.08</v>
      </c>
    </row>
    <row r="1456" s="8" customFormat="1" ht="20.1" customHeight="1" spans="1:9">
      <c r="A1456" s="30" t="s">
        <v>3131</v>
      </c>
      <c r="B1456" s="30" t="s">
        <v>3132</v>
      </c>
      <c r="C1456" s="26" t="s">
        <v>131</v>
      </c>
      <c r="D1456" s="27">
        <v>5</v>
      </c>
      <c r="E1456" s="33"/>
      <c r="F1456" s="32">
        <f t="shared" si="46"/>
        <v>0</v>
      </c>
      <c r="G1456" s="31"/>
      <c r="H1456" s="31">
        <f t="shared" si="47"/>
        <v>296.75</v>
      </c>
      <c r="I1456" s="34">
        <v>258.04</v>
      </c>
    </row>
    <row r="1457" s="8" customFormat="1" ht="20.1" customHeight="1" spans="1:9">
      <c r="A1457" s="30" t="s">
        <v>3133</v>
      </c>
      <c r="B1457" s="30" t="s">
        <v>3134</v>
      </c>
      <c r="C1457" s="26" t="s">
        <v>131</v>
      </c>
      <c r="D1457" s="27">
        <v>41</v>
      </c>
      <c r="E1457" s="33"/>
      <c r="F1457" s="32">
        <f t="shared" si="46"/>
        <v>0</v>
      </c>
      <c r="G1457" s="31"/>
      <c r="H1457" s="31">
        <f t="shared" si="47"/>
        <v>667.74</v>
      </c>
      <c r="I1457" s="34">
        <v>580.64</v>
      </c>
    </row>
    <row r="1458" s="8" customFormat="1" ht="20.1" customHeight="1" spans="1:9">
      <c r="A1458" s="30" t="s">
        <v>3135</v>
      </c>
      <c r="B1458" s="30" t="s">
        <v>3136</v>
      </c>
      <c r="C1458" s="26" t="s">
        <v>131</v>
      </c>
      <c r="D1458" s="27">
        <v>3</v>
      </c>
      <c r="E1458" s="33"/>
      <c r="F1458" s="32">
        <f t="shared" si="46"/>
        <v>0</v>
      </c>
      <c r="G1458" s="31"/>
      <c r="H1458" s="31">
        <f t="shared" si="47"/>
        <v>981.62</v>
      </c>
      <c r="I1458" s="34">
        <v>853.58</v>
      </c>
    </row>
    <row r="1459" s="8" customFormat="1" ht="20.1" customHeight="1" spans="1:9">
      <c r="A1459" s="30" t="s">
        <v>3137</v>
      </c>
      <c r="B1459" s="30" t="s">
        <v>3138</v>
      </c>
      <c r="C1459" s="26" t="s">
        <v>131</v>
      </c>
      <c r="D1459" s="27">
        <v>1</v>
      </c>
      <c r="E1459" s="33"/>
      <c r="F1459" s="32">
        <f t="shared" si="46"/>
        <v>0</v>
      </c>
      <c r="G1459" s="31"/>
      <c r="H1459" s="31">
        <f t="shared" si="47"/>
        <v>981.94</v>
      </c>
      <c r="I1459" s="34">
        <v>853.86</v>
      </c>
    </row>
    <row r="1460" s="8" customFormat="1" ht="20.1" customHeight="1" spans="1:9">
      <c r="A1460" s="30" t="s">
        <v>3139</v>
      </c>
      <c r="B1460" s="30" t="s">
        <v>3140</v>
      </c>
      <c r="C1460" s="26" t="s">
        <v>131</v>
      </c>
      <c r="D1460" s="27">
        <v>85</v>
      </c>
      <c r="E1460" s="33"/>
      <c r="F1460" s="32">
        <f t="shared" si="46"/>
        <v>0</v>
      </c>
      <c r="G1460" s="31"/>
      <c r="H1460" s="31">
        <f t="shared" si="47"/>
        <v>421.85</v>
      </c>
      <c r="I1460" s="34">
        <v>366.83</v>
      </c>
    </row>
    <row r="1461" s="8" customFormat="1" ht="20.1" customHeight="1" spans="1:9">
      <c r="A1461" s="30" t="s">
        <v>3141</v>
      </c>
      <c r="B1461" s="30" t="s">
        <v>3142</v>
      </c>
      <c r="C1461" s="26" t="s">
        <v>131</v>
      </c>
      <c r="D1461" s="27">
        <v>5</v>
      </c>
      <c r="E1461" s="33"/>
      <c r="F1461" s="32">
        <f t="shared" si="46"/>
        <v>0</v>
      </c>
      <c r="G1461" s="31"/>
      <c r="H1461" s="31">
        <f t="shared" si="47"/>
        <v>359</v>
      </c>
      <c r="I1461" s="34">
        <v>312.17</v>
      </c>
    </row>
    <row r="1462" s="8" customFormat="1" ht="20.1" customHeight="1" spans="1:9">
      <c r="A1462" s="30" t="s">
        <v>3143</v>
      </c>
      <c r="B1462" s="30" t="s">
        <v>3144</v>
      </c>
      <c r="C1462" s="26" t="s">
        <v>131</v>
      </c>
      <c r="D1462" s="27">
        <v>4</v>
      </c>
      <c r="E1462" s="33"/>
      <c r="F1462" s="32">
        <f t="shared" si="46"/>
        <v>0</v>
      </c>
      <c r="G1462" s="31"/>
      <c r="H1462" s="31">
        <f t="shared" si="47"/>
        <v>835.38</v>
      </c>
      <c r="I1462" s="34">
        <v>726.42</v>
      </c>
    </row>
    <row r="1463" s="8" customFormat="1" ht="20.1" customHeight="1" spans="1:9">
      <c r="A1463" s="30" t="s">
        <v>3145</v>
      </c>
      <c r="B1463" s="30" t="s">
        <v>3146</v>
      </c>
      <c r="C1463" s="26"/>
      <c r="D1463" s="27"/>
      <c r="E1463" s="31"/>
      <c r="F1463" s="32"/>
      <c r="G1463" s="31"/>
      <c r="H1463" s="31"/>
      <c r="I1463" s="34"/>
    </row>
    <row r="1464" s="8" customFormat="1" ht="20.1" customHeight="1" spans="1:9">
      <c r="A1464" s="30" t="s">
        <v>3147</v>
      </c>
      <c r="B1464" s="30" t="s">
        <v>3148</v>
      </c>
      <c r="C1464" s="26" t="s">
        <v>131</v>
      </c>
      <c r="D1464" s="27">
        <v>1</v>
      </c>
      <c r="E1464" s="33"/>
      <c r="F1464" s="32">
        <f t="shared" si="46"/>
        <v>0</v>
      </c>
      <c r="G1464" s="31"/>
      <c r="H1464" s="31">
        <f t="shared" si="47"/>
        <v>1467.02</v>
      </c>
      <c r="I1464" s="34">
        <v>1275.67</v>
      </c>
    </row>
    <row r="1465" s="8" customFormat="1" ht="20.1" customHeight="1" spans="1:9">
      <c r="A1465" s="30" t="s">
        <v>3149</v>
      </c>
      <c r="B1465" s="30" t="s">
        <v>3150</v>
      </c>
      <c r="C1465" s="26"/>
      <c r="D1465" s="27"/>
      <c r="E1465" s="31"/>
      <c r="F1465" s="32"/>
      <c r="G1465" s="31"/>
      <c r="H1465" s="31"/>
      <c r="I1465" s="34"/>
    </row>
    <row r="1466" s="8" customFormat="1" ht="20.1" customHeight="1" spans="1:9">
      <c r="A1466" s="30" t="s">
        <v>3151</v>
      </c>
      <c r="B1466" s="30" t="s">
        <v>3152</v>
      </c>
      <c r="C1466" s="26" t="s">
        <v>131</v>
      </c>
      <c r="D1466" s="27">
        <v>107</v>
      </c>
      <c r="E1466" s="33"/>
      <c r="F1466" s="32">
        <f t="shared" si="46"/>
        <v>0</v>
      </c>
      <c r="G1466" s="31"/>
      <c r="H1466" s="31">
        <f t="shared" si="47"/>
        <v>87.95</v>
      </c>
      <c r="I1466" s="34">
        <v>76.48</v>
      </c>
    </row>
    <row r="1467" s="8" customFormat="1" ht="20.1" customHeight="1" spans="1:9">
      <c r="A1467" s="30" t="s">
        <v>3153</v>
      </c>
      <c r="B1467" s="30" t="s">
        <v>3154</v>
      </c>
      <c r="C1467" s="26" t="s">
        <v>131</v>
      </c>
      <c r="D1467" s="27">
        <v>45</v>
      </c>
      <c r="E1467" s="33"/>
      <c r="F1467" s="32">
        <f t="shared" si="46"/>
        <v>0</v>
      </c>
      <c r="G1467" s="31"/>
      <c r="H1467" s="31">
        <f t="shared" si="47"/>
        <v>150.87</v>
      </c>
      <c r="I1467" s="34">
        <v>131.19</v>
      </c>
    </row>
    <row r="1468" s="8" customFormat="1" ht="20.1" customHeight="1" spans="1:9">
      <c r="A1468" s="30" t="s">
        <v>3155</v>
      </c>
      <c r="B1468" s="30" t="s">
        <v>3156</v>
      </c>
      <c r="C1468" s="26" t="s">
        <v>131</v>
      </c>
      <c r="D1468" s="27">
        <v>70</v>
      </c>
      <c r="E1468" s="33"/>
      <c r="F1468" s="32">
        <f t="shared" si="46"/>
        <v>0</v>
      </c>
      <c r="G1468" s="31"/>
      <c r="H1468" s="31">
        <f t="shared" si="47"/>
        <v>211.31</v>
      </c>
      <c r="I1468" s="34">
        <v>183.75</v>
      </c>
    </row>
    <row r="1469" s="8" customFormat="1" ht="20.1" customHeight="1" spans="1:9">
      <c r="A1469" s="30" t="s">
        <v>3157</v>
      </c>
      <c r="B1469" s="30" t="s">
        <v>3158</v>
      </c>
      <c r="C1469" s="26" t="s">
        <v>131</v>
      </c>
      <c r="D1469" s="27">
        <v>26</v>
      </c>
      <c r="E1469" s="33"/>
      <c r="F1469" s="32">
        <f t="shared" si="46"/>
        <v>0</v>
      </c>
      <c r="G1469" s="31"/>
      <c r="H1469" s="31">
        <f t="shared" si="47"/>
        <v>308.21</v>
      </c>
      <c r="I1469" s="34">
        <v>268.01</v>
      </c>
    </row>
    <row r="1470" s="8" customFormat="1" ht="20.1" customHeight="1" spans="1:9">
      <c r="A1470" s="30" t="s">
        <v>3159</v>
      </c>
      <c r="B1470" s="30" t="s">
        <v>3160</v>
      </c>
      <c r="C1470" s="26"/>
      <c r="D1470" s="27"/>
      <c r="E1470" s="31"/>
      <c r="F1470" s="32"/>
      <c r="G1470" s="31"/>
      <c r="H1470" s="31"/>
      <c r="I1470" s="34"/>
    </row>
    <row r="1471" s="8" customFormat="1" ht="20.1" customHeight="1" spans="1:9">
      <c r="A1471" s="30" t="s">
        <v>3161</v>
      </c>
      <c r="B1471" s="30" t="s">
        <v>3162</v>
      </c>
      <c r="C1471" s="26" t="s">
        <v>131</v>
      </c>
      <c r="D1471" s="27">
        <v>21</v>
      </c>
      <c r="E1471" s="33"/>
      <c r="F1471" s="32">
        <f t="shared" si="46"/>
        <v>0</v>
      </c>
      <c r="G1471" s="31"/>
      <c r="H1471" s="31">
        <f t="shared" si="47"/>
        <v>90.76</v>
      </c>
      <c r="I1471" s="34">
        <v>78.92</v>
      </c>
    </row>
    <row r="1472" s="8" customFormat="1" ht="20.1" customHeight="1" spans="1:9">
      <c r="A1472" s="30" t="s">
        <v>3163</v>
      </c>
      <c r="B1472" s="30" t="s">
        <v>3164</v>
      </c>
      <c r="C1472" s="26" t="s">
        <v>131</v>
      </c>
      <c r="D1472" s="27">
        <v>53</v>
      </c>
      <c r="E1472" s="33"/>
      <c r="F1472" s="32">
        <f t="shared" si="46"/>
        <v>0</v>
      </c>
      <c r="G1472" s="31"/>
      <c r="H1472" s="31">
        <f t="shared" si="47"/>
        <v>63.7</v>
      </c>
      <c r="I1472" s="34">
        <v>55.39</v>
      </c>
    </row>
    <row r="1473" s="8" customFormat="1" ht="20.1" customHeight="1" spans="1:9">
      <c r="A1473" s="30" t="s">
        <v>3165</v>
      </c>
      <c r="B1473" s="30" t="s">
        <v>3166</v>
      </c>
      <c r="C1473" s="26"/>
      <c r="D1473" s="27"/>
      <c r="E1473" s="31"/>
      <c r="F1473" s="32"/>
      <c r="G1473" s="31"/>
      <c r="H1473" s="31"/>
      <c r="I1473" s="34"/>
    </row>
    <row r="1474" s="8" customFormat="1" ht="20.1" customHeight="1" spans="1:9">
      <c r="A1474" s="30" t="s">
        <v>3167</v>
      </c>
      <c r="B1474" s="30" t="s">
        <v>3168</v>
      </c>
      <c r="C1474" s="26"/>
      <c r="D1474" s="27"/>
      <c r="E1474" s="31"/>
      <c r="F1474" s="32"/>
      <c r="G1474" s="31"/>
      <c r="H1474" s="31"/>
      <c r="I1474" s="34"/>
    </row>
    <row r="1475" s="8" customFormat="1" ht="20.1" customHeight="1" spans="1:9">
      <c r="A1475" s="30" t="s">
        <v>3169</v>
      </c>
      <c r="B1475" s="30" t="s">
        <v>3170</v>
      </c>
      <c r="C1475" s="26" t="s">
        <v>3018</v>
      </c>
      <c r="D1475" s="27">
        <v>16</v>
      </c>
      <c r="E1475" s="33"/>
      <c r="F1475" s="32">
        <f t="shared" si="46"/>
        <v>0</v>
      </c>
      <c r="G1475" s="31"/>
      <c r="H1475" s="31">
        <f t="shared" si="47"/>
        <v>550.87</v>
      </c>
      <c r="I1475" s="34">
        <v>479.02</v>
      </c>
    </row>
    <row r="1476" s="8" customFormat="1" ht="20.1" customHeight="1" spans="1:9">
      <c r="A1476" s="30" t="s">
        <v>3171</v>
      </c>
      <c r="B1476" s="30" t="s">
        <v>3172</v>
      </c>
      <c r="C1476" s="26" t="s">
        <v>3018</v>
      </c>
      <c r="D1476" s="27">
        <v>10</v>
      </c>
      <c r="E1476" s="33"/>
      <c r="F1476" s="32">
        <f t="shared" si="46"/>
        <v>0</v>
      </c>
      <c r="G1476" s="31"/>
      <c r="H1476" s="31">
        <f t="shared" si="47"/>
        <v>220.74</v>
      </c>
      <c r="I1476" s="34">
        <v>191.95</v>
      </c>
    </row>
    <row r="1477" s="8" customFormat="1" ht="20.1" customHeight="1" spans="1:9">
      <c r="A1477" s="30" t="s">
        <v>3173</v>
      </c>
      <c r="B1477" s="30" t="s">
        <v>3174</v>
      </c>
      <c r="C1477" s="26" t="s">
        <v>3018</v>
      </c>
      <c r="D1477" s="27">
        <v>2</v>
      </c>
      <c r="E1477" s="33"/>
      <c r="F1477" s="32">
        <f t="shared" si="46"/>
        <v>0</v>
      </c>
      <c r="G1477" s="31"/>
      <c r="H1477" s="31">
        <f t="shared" si="47"/>
        <v>271.02</v>
      </c>
      <c r="I1477" s="34">
        <v>235.67</v>
      </c>
    </row>
    <row r="1478" s="8" customFormat="1" ht="20.1" customHeight="1" spans="1:9">
      <c r="A1478" s="30" t="s">
        <v>3175</v>
      </c>
      <c r="B1478" s="30" t="s">
        <v>3176</v>
      </c>
      <c r="C1478" s="26" t="s">
        <v>3018</v>
      </c>
      <c r="D1478" s="27">
        <v>4</v>
      </c>
      <c r="E1478" s="33"/>
      <c r="F1478" s="32">
        <f t="shared" si="46"/>
        <v>0</v>
      </c>
      <c r="G1478" s="31"/>
      <c r="H1478" s="31">
        <f t="shared" si="47"/>
        <v>253.83</v>
      </c>
      <c r="I1478" s="34">
        <v>220.72</v>
      </c>
    </row>
    <row r="1479" s="8" customFormat="1" ht="20.1" customHeight="1" spans="1:9">
      <c r="A1479" s="30" t="s">
        <v>3177</v>
      </c>
      <c r="B1479" s="30" t="s">
        <v>3178</v>
      </c>
      <c r="C1479" s="26" t="s">
        <v>3018</v>
      </c>
      <c r="D1479" s="27">
        <v>1</v>
      </c>
      <c r="E1479" s="33"/>
      <c r="F1479" s="32">
        <f t="shared" ref="F1479:F1542" si="48">IF(OR(E1479&lt;G1479,E1479&gt;H1479),"不符合单价范围",(ROUND(ROUND(E1479,2)*D1479,0)))</f>
        <v>0</v>
      </c>
      <c r="G1479" s="31"/>
      <c r="H1479" s="31">
        <f t="shared" si="47"/>
        <v>1465.05</v>
      </c>
      <c r="I1479" s="34">
        <v>1273.96</v>
      </c>
    </row>
    <row r="1480" s="8" customFormat="1" ht="20.1" customHeight="1" spans="1:9">
      <c r="A1480" s="30" t="s">
        <v>3179</v>
      </c>
      <c r="B1480" s="30" t="s">
        <v>3180</v>
      </c>
      <c r="C1480" s="26" t="s">
        <v>3018</v>
      </c>
      <c r="D1480" s="27">
        <v>2</v>
      </c>
      <c r="E1480" s="33"/>
      <c r="F1480" s="32">
        <f t="shared" si="48"/>
        <v>0</v>
      </c>
      <c r="G1480" s="31"/>
      <c r="H1480" s="31">
        <f t="shared" si="47"/>
        <v>2309.52</v>
      </c>
      <c r="I1480" s="34">
        <v>2008.28</v>
      </c>
    </row>
    <row r="1481" s="8" customFormat="1" ht="20.1" customHeight="1" spans="1:9">
      <c r="A1481" s="30" t="s">
        <v>3181</v>
      </c>
      <c r="B1481" s="30" t="s">
        <v>3178</v>
      </c>
      <c r="C1481" s="26" t="s">
        <v>3018</v>
      </c>
      <c r="D1481" s="27">
        <v>1</v>
      </c>
      <c r="E1481" s="33"/>
      <c r="F1481" s="32">
        <f t="shared" si="48"/>
        <v>0</v>
      </c>
      <c r="G1481" s="31"/>
      <c r="H1481" s="31">
        <f t="shared" si="47"/>
        <v>2441.11</v>
      </c>
      <c r="I1481" s="34">
        <v>2122.7</v>
      </c>
    </row>
    <row r="1482" s="8" customFormat="1" ht="20.1" customHeight="1" spans="1:9">
      <c r="A1482" s="30" t="s">
        <v>3182</v>
      </c>
      <c r="B1482" s="30" t="s">
        <v>3183</v>
      </c>
      <c r="C1482" s="26" t="s">
        <v>3018</v>
      </c>
      <c r="D1482" s="27">
        <v>1</v>
      </c>
      <c r="E1482" s="33"/>
      <c r="F1482" s="32">
        <f t="shared" si="48"/>
        <v>0</v>
      </c>
      <c r="G1482" s="31"/>
      <c r="H1482" s="31">
        <f t="shared" si="47"/>
        <v>1013.37</v>
      </c>
      <c r="I1482" s="34">
        <v>881.19</v>
      </c>
    </row>
    <row r="1483" s="8" customFormat="1" ht="20.1" customHeight="1" spans="1:9">
      <c r="A1483" s="30" t="s">
        <v>3184</v>
      </c>
      <c r="B1483" s="30" t="s">
        <v>3185</v>
      </c>
      <c r="C1483" s="26" t="s">
        <v>3018</v>
      </c>
      <c r="D1483" s="27">
        <v>5</v>
      </c>
      <c r="E1483" s="33"/>
      <c r="F1483" s="32">
        <f t="shared" si="48"/>
        <v>0</v>
      </c>
      <c r="G1483" s="31"/>
      <c r="H1483" s="31">
        <f t="shared" si="47"/>
        <v>1704.65</v>
      </c>
      <c r="I1483" s="34">
        <v>1482.3</v>
      </c>
    </row>
    <row r="1484" s="8" customFormat="1" ht="20.1" customHeight="1" spans="1:9">
      <c r="A1484" s="30" t="s">
        <v>3186</v>
      </c>
      <c r="B1484" s="30" t="s">
        <v>3187</v>
      </c>
      <c r="C1484" s="26" t="s">
        <v>3018</v>
      </c>
      <c r="D1484" s="27">
        <v>2</v>
      </c>
      <c r="E1484" s="33"/>
      <c r="F1484" s="32">
        <f t="shared" si="48"/>
        <v>0</v>
      </c>
      <c r="G1484" s="31"/>
      <c r="H1484" s="31">
        <f t="shared" si="47"/>
        <v>129.62</v>
      </c>
      <c r="I1484" s="34">
        <v>112.71</v>
      </c>
    </row>
    <row r="1485" s="8" customFormat="1" ht="20.1" customHeight="1" spans="1:9">
      <c r="A1485" s="30" t="s">
        <v>3188</v>
      </c>
      <c r="B1485" s="30" t="s">
        <v>3189</v>
      </c>
      <c r="C1485" s="26" t="s">
        <v>3018</v>
      </c>
      <c r="D1485" s="27">
        <v>2</v>
      </c>
      <c r="E1485" s="33"/>
      <c r="F1485" s="32">
        <f t="shared" si="48"/>
        <v>0</v>
      </c>
      <c r="G1485" s="31"/>
      <c r="H1485" s="31">
        <f t="shared" si="47"/>
        <v>796.85</v>
      </c>
      <c r="I1485" s="34">
        <v>692.91</v>
      </c>
    </row>
    <row r="1486" s="8" customFormat="1" ht="20.1" customHeight="1" spans="1:9">
      <c r="A1486" s="30" t="s">
        <v>3190</v>
      </c>
      <c r="B1486" s="30" t="s">
        <v>3191</v>
      </c>
      <c r="C1486" s="26" t="s">
        <v>3018</v>
      </c>
      <c r="D1486" s="27">
        <v>2</v>
      </c>
      <c r="E1486" s="33"/>
      <c r="F1486" s="32">
        <f t="shared" si="48"/>
        <v>0</v>
      </c>
      <c r="G1486" s="31"/>
      <c r="H1486" s="31">
        <f t="shared" si="47"/>
        <v>1886.31</v>
      </c>
      <c r="I1486" s="34">
        <v>1640.27</v>
      </c>
    </row>
    <row r="1487" s="8" customFormat="1" ht="20.1" customHeight="1" spans="1:9">
      <c r="A1487" s="30" t="s">
        <v>3192</v>
      </c>
      <c r="B1487" s="30" t="s">
        <v>3193</v>
      </c>
      <c r="C1487" s="26"/>
      <c r="D1487" s="27"/>
      <c r="E1487" s="31"/>
      <c r="F1487" s="32"/>
      <c r="G1487" s="31"/>
      <c r="H1487" s="31"/>
      <c r="I1487" s="34"/>
    </row>
    <row r="1488" s="8" customFormat="1" ht="20.1" customHeight="1" spans="1:9">
      <c r="A1488" s="30" t="s">
        <v>3194</v>
      </c>
      <c r="B1488" s="30" t="s">
        <v>3195</v>
      </c>
      <c r="C1488" s="26"/>
      <c r="D1488" s="27"/>
      <c r="E1488" s="31"/>
      <c r="F1488" s="32"/>
      <c r="G1488" s="31"/>
      <c r="H1488" s="31"/>
      <c r="I1488" s="34"/>
    </row>
    <row r="1489" s="8" customFormat="1" ht="20.1" customHeight="1" spans="1:9">
      <c r="A1489" s="30" t="s">
        <v>3196</v>
      </c>
      <c r="B1489" s="30" t="s">
        <v>3197</v>
      </c>
      <c r="C1489" s="26" t="s">
        <v>131</v>
      </c>
      <c r="D1489" s="27">
        <v>12</v>
      </c>
      <c r="E1489" s="33"/>
      <c r="F1489" s="32">
        <f t="shared" si="48"/>
        <v>0</v>
      </c>
      <c r="G1489" s="31"/>
      <c r="H1489" s="31">
        <f t="shared" si="47"/>
        <v>80.03</v>
      </c>
      <c r="I1489" s="34">
        <v>69.59</v>
      </c>
    </row>
    <row r="1490" s="8" customFormat="1" ht="20.1" customHeight="1" spans="1:9">
      <c r="A1490" s="30" t="s">
        <v>3198</v>
      </c>
      <c r="B1490" s="30" t="s">
        <v>3199</v>
      </c>
      <c r="C1490" s="26" t="s">
        <v>131</v>
      </c>
      <c r="D1490" s="27">
        <v>4</v>
      </c>
      <c r="E1490" s="33"/>
      <c r="F1490" s="32">
        <f t="shared" si="48"/>
        <v>0</v>
      </c>
      <c r="G1490" s="31"/>
      <c r="H1490" s="31">
        <f t="shared" si="47"/>
        <v>71.68</v>
      </c>
      <c r="I1490" s="34">
        <v>62.33</v>
      </c>
    </row>
    <row r="1491" s="8" customFormat="1" ht="20.1" customHeight="1" spans="1:9">
      <c r="A1491" s="30" t="s">
        <v>3200</v>
      </c>
      <c r="B1491" s="30" t="s">
        <v>3201</v>
      </c>
      <c r="C1491" s="26"/>
      <c r="D1491" s="27"/>
      <c r="E1491" s="31"/>
      <c r="F1491" s="32"/>
      <c r="G1491" s="31"/>
      <c r="H1491" s="31"/>
      <c r="I1491" s="34"/>
    </row>
    <row r="1492" s="8" customFormat="1" ht="20.1" customHeight="1" spans="1:9">
      <c r="A1492" s="30" t="s">
        <v>3202</v>
      </c>
      <c r="B1492" s="30" t="s">
        <v>3203</v>
      </c>
      <c r="C1492" s="26" t="s">
        <v>3018</v>
      </c>
      <c r="D1492" s="27">
        <v>287</v>
      </c>
      <c r="E1492" s="33"/>
      <c r="F1492" s="32">
        <f t="shared" si="48"/>
        <v>0</v>
      </c>
      <c r="G1492" s="31"/>
      <c r="H1492" s="31">
        <f t="shared" si="47"/>
        <v>919.1</v>
      </c>
      <c r="I1492" s="34">
        <v>799.22</v>
      </c>
    </row>
    <row r="1493" s="8" customFormat="1" ht="20.1" customHeight="1" spans="1:9">
      <c r="A1493" s="30" t="s">
        <v>3204</v>
      </c>
      <c r="B1493" s="30" t="s">
        <v>3205</v>
      </c>
      <c r="C1493" s="26"/>
      <c r="D1493" s="27"/>
      <c r="E1493" s="31"/>
      <c r="F1493" s="32"/>
      <c r="G1493" s="31"/>
      <c r="H1493" s="31"/>
      <c r="I1493" s="34"/>
    </row>
    <row r="1494" s="8" customFormat="1" ht="20.1" customHeight="1" spans="1:9">
      <c r="A1494" s="30" t="s">
        <v>3206</v>
      </c>
      <c r="B1494" s="30" t="s">
        <v>3205</v>
      </c>
      <c r="C1494" s="26" t="s">
        <v>3018</v>
      </c>
      <c r="D1494" s="27">
        <v>20</v>
      </c>
      <c r="E1494" s="33"/>
      <c r="F1494" s="32">
        <f t="shared" si="48"/>
        <v>0</v>
      </c>
      <c r="G1494" s="31"/>
      <c r="H1494" s="31">
        <f t="shared" si="47"/>
        <v>979.34</v>
      </c>
      <c r="I1494" s="34">
        <v>851.6</v>
      </c>
    </row>
    <row r="1495" s="8" customFormat="1" ht="20.1" customHeight="1" spans="1:9">
      <c r="A1495" s="30" t="s">
        <v>3207</v>
      </c>
      <c r="B1495" s="30" t="s">
        <v>3208</v>
      </c>
      <c r="C1495" s="26"/>
      <c r="D1495" s="27"/>
      <c r="E1495" s="31"/>
      <c r="F1495" s="32"/>
      <c r="G1495" s="31"/>
      <c r="H1495" s="31"/>
      <c r="I1495" s="34"/>
    </row>
    <row r="1496" s="8" customFormat="1" ht="20.1" customHeight="1" spans="1:9">
      <c r="A1496" s="30" t="s">
        <v>3209</v>
      </c>
      <c r="B1496" s="30" t="s">
        <v>3210</v>
      </c>
      <c r="C1496" s="26" t="s">
        <v>3018</v>
      </c>
      <c r="D1496" s="27">
        <v>79</v>
      </c>
      <c r="E1496" s="33"/>
      <c r="F1496" s="32">
        <f t="shared" si="48"/>
        <v>0</v>
      </c>
      <c r="G1496" s="31"/>
      <c r="H1496" s="31">
        <f t="shared" si="47"/>
        <v>1206.86</v>
      </c>
      <c r="I1496" s="34">
        <v>1049.44</v>
      </c>
    </row>
    <row r="1497" s="8" customFormat="1" ht="20.1" customHeight="1" spans="1:9">
      <c r="A1497" s="30" t="s">
        <v>3211</v>
      </c>
      <c r="B1497" s="30" t="s">
        <v>3212</v>
      </c>
      <c r="C1497" s="26" t="s">
        <v>3018</v>
      </c>
      <c r="D1497" s="27">
        <v>4</v>
      </c>
      <c r="E1497" s="33"/>
      <c r="F1497" s="32">
        <f t="shared" si="48"/>
        <v>0</v>
      </c>
      <c r="G1497" s="31"/>
      <c r="H1497" s="31">
        <f t="shared" si="47"/>
        <v>1087.01</v>
      </c>
      <c r="I1497" s="34">
        <v>945.23</v>
      </c>
    </row>
    <row r="1498" s="8" customFormat="1" ht="20.1" customHeight="1" spans="1:9">
      <c r="A1498" s="30" t="s">
        <v>3213</v>
      </c>
      <c r="B1498" s="30" t="s">
        <v>3214</v>
      </c>
      <c r="C1498" s="26"/>
      <c r="D1498" s="27"/>
      <c r="E1498" s="31"/>
      <c r="F1498" s="32"/>
      <c r="G1498" s="31"/>
      <c r="H1498" s="31"/>
      <c r="I1498" s="34"/>
    </row>
    <row r="1499" s="8" customFormat="1" ht="20.1" customHeight="1" spans="1:9">
      <c r="A1499" s="30" t="s">
        <v>3215</v>
      </c>
      <c r="B1499" s="30" t="s">
        <v>3216</v>
      </c>
      <c r="C1499" s="26" t="s">
        <v>3018</v>
      </c>
      <c r="D1499" s="27">
        <v>172</v>
      </c>
      <c r="E1499" s="33"/>
      <c r="F1499" s="32">
        <f t="shared" si="48"/>
        <v>0</v>
      </c>
      <c r="G1499" s="31"/>
      <c r="H1499" s="31">
        <f t="shared" si="47"/>
        <v>857.35</v>
      </c>
      <c r="I1499" s="34">
        <v>745.52</v>
      </c>
    </row>
    <row r="1500" s="8" customFormat="1" ht="20.1" customHeight="1" spans="1:9">
      <c r="A1500" s="30" t="s">
        <v>3217</v>
      </c>
      <c r="B1500" s="30" t="s">
        <v>3218</v>
      </c>
      <c r="C1500" s="26" t="s">
        <v>3018</v>
      </c>
      <c r="D1500" s="27">
        <v>6</v>
      </c>
      <c r="E1500" s="33"/>
      <c r="F1500" s="32">
        <f t="shared" si="48"/>
        <v>0</v>
      </c>
      <c r="G1500" s="31"/>
      <c r="H1500" s="31">
        <f t="shared" si="47"/>
        <v>857.23</v>
      </c>
      <c r="I1500" s="34">
        <v>745.42</v>
      </c>
    </row>
    <row r="1501" s="8" customFormat="1" ht="20.1" customHeight="1" spans="1:9">
      <c r="A1501" s="30" t="s">
        <v>3219</v>
      </c>
      <c r="B1501" s="30" t="s">
        <v>3220</v>
      </c>
      <c r="C1501" s="26" t="s">
        <v>3018</v>
      </c>
      <c r="D1501" s="27">
        <v>8</v>
      </c>
      <c r="E1501" s="33"/>
      <c r="F1501" s="32">
        <f t="shared" si="48"/>
        <v>0</v>
      </c>
      <c r="G1501" s="31"/>
      <c r="H1501" s="31">
        <f t="shared" si="47"/>
        <v>857.23</v>
      </c>
      <c r="I1501" s="34">
        <v>745.42</v>
      </c>
    </row>
    <row r="1502" s="8" customFormat="1" ht="20.1" customHeight="1" spans="1:9">
      <c r="A1502" s="30" t="s">
        <v>3221</v>
      </c>
      <c r="B1502" s="30" t="s">
        <v>3222</v>
      </c>
      <c r="C1502" s="26"/>
      <c r="D1502" s="27"/>
      <c r="E1502" s="31"/>
      <c r="F1502" s="32"/>
      <c r="G1502" s="31"/>
      <c r="H1502" s="31"/>
      <c r="I1502" s="34"/>
    </row>
    <row r="1503" s="8" customFormat="1" ht="20.1" customHeight="1" spans="1:9">
      <c r="A1503" s="30" t="s">
        <v>3223</v>
      </c>
      <c r="B1503" s="30" t="s">
        <v>3224</v>
      </c>
      <c r="C1503" s="26" t="s">
        <v>1112</v>
      </c>
      <c r="D1503" s="27">
        <v>58</v>
      </c>
      <c r="E1503" s="33"/>
      <c r="F1503" s="32">
        <f t="shared" si="48"/>
        <v>0</v>
      </c>
      <c r="G1503" s="31"/>
      <c r="H1503" s="31">
        <f t="shared" si="47"/>
        <v>435.93</v>
      </c>
      <c r="I1503" s="34">
        <v>379.07</v>
      </c>
    </row>
    <row r="1504" s="8" customFormat="1" ht="20.1" customHeight="1" spans="1:9">
      <c r="A1504" s="30" t="s">
        <v>3225</v>
      </c>
      <c r="B1504" s="30" t="s">
        <v>3226</v>
      </c>
      <c r="C1504" s="26"/>
      <c r="D1504" s="27"/>
      <c r="E1504" s="31"/>
      <c r="F1504" s="32"/>
      <c r="G1504" s="31"/>
      <c r="H1504" s="31"/>
      <c r="I1504" s="34"/>
    </row>
    <row r="1505" s="8" customFormat="1" ht="20.1" customHeight="1" spans="1:9">
      <c r="A1505" s="30" t="s">
        <v>3227</v>
      </c>
      <c r="B1505" s="30" t="s">
        <v>3228</v>
      </c>
      <c r="C1505" s="26" t="s">
        <v>1155</v>
      </c>
      <c r="D1505" s="27">
        <v>37</v>
      </c>
      <c r="E1505" s="33"/>
      <c r="F1505" s="32">
        <f t="shared" si="48"/>
        <v>0</v>
      </c>
      <c r="G1505" s="31"/>
      <c r="H1505" s="31">
        <f t="shared" si="47"/>
        <v>1239.06</v>
      </c>
      <c r="I1505" s="34">
        <v>1077.44</v>
      </c>
    </row>
    <row r="1506" s="8" customFormat="1" ht="20.1" customHeight="1" spans="1:9">
      <c r="A1506" s="30" t="s">
        <v>3229</v>
      </c>
      <c r="B1506" s="30" t="s">
        <v>3230</v>
      </c>
      <c r="C1506" s="26"/>
      <c r="D1506" s="27"/>
      <c r="E1506" s="31"/>
      <c r="F1506" s="32"/>
      <c r="G1506" s="31"/>
      <c r="H1506" s="31"/>
      <c r="I1506" s="34"/>
    </row>
    <row r="1507" s="8" customFormat="1" ht="20.1" customHeight="1" spans="1:9">
      <c r="A1507" s="30" t="s">
        <v>3231</v>
      </c>
      <c r="B1507" s="30" t="s">
        <v>3232</v>
      </c>
      <c r="C1507" s="26" t="s">
        <v>3018</v>
      </c>
      <c r="D1507" s="27">
        <v>4</v>
      </c>
      <c r="E1507" s="33"/>
      <c r="F1507" s="32">
        <f t="shared" si="48"/>
        <v>0</v>
      </c>
      <c r="G1507" s="31"/>
      <c r="H1507" s="31">
        <f t="shared" si="47"/>
        <v>539.09</v>
      </c>
      <c r="I1507" s="34">
        <v>468.77</v>
      </c>
    </row>
    <row r="1508" s="8" customFormat="1" ht="20.1" customHeight="1" spans="1:9">
      <c r="A1508" s="30" t="s">
        <v>3233</v>
      </c>
      <c r="B1508" s="30" t="s">
        <v>3234</v>
      </c>
      <c r="C1508" s="26" t="s">
        <v>3018</v>
      </c>
      <c r="D1508" s="27">
        <v>16</v>
      </c>
      <c r="E1508" s="33"/>
      <c r="F1508" s="32">
        <f t="shared" si="48"/>
        <v>0</v>
      </c>
      <c r="G1508" s="31"/>
      <c r="H1508" s="31">
        <f t="shared" si="47"/>
        <v>467.15</v>
      </c>
      <c r="I1508" s="34">
        <v>406.22</v>
      </c>
    </row>
    <row r="1509" s="8" customFormat="1" ht="20.1" customHeight="1" spans="1:9">
      <c r="A1509" s="30" t="s">
        <v>3235</v>
      </c>
      <c r="B1509" s="30" t="s">
        <v>3236</v>
      </c>
      <c r="C1509" s="26"/>
      <c r="D1509" s="27"/>
      <c r="E1509" s="31"/>
      <c r="F1509" s="32"/>
      <c r="G1509" s="31"/>
      <c r="H1509" s="31"/>
      <c r="I1509" s="34"/>
    </row>
    <row r="1510" s="8" customFormat="1" ht="20.1" customHeight="1" spans="1:9">
      <c r="A1510" s="30" t="s">
        <v>3237</v>
      </c>
      <c r="B1510" s="30" t="s">
        <v>3238</v>
      </c>
      <c r="C1510" s="26"/>
      <c r="D1510" s="27"/>
      <c r="E1510" s="31"/>
      <c r="F1510" s="32"/>
      <c r="G1510" s="31"/>
      <c r="H1510" s="31"/>
      <c r="I1510" s="34"/>
    </row>
    <row r="1511" s="8" customFormat="1" ht="20.1" customHeight="1" spans="1:9">
      <c r="A1511" s="30" t="s">
        <v>3239</v>
      </c>
      <c r="B1511" s="30" t="s">
        <v>3240</v>
      </c>
      <c r="C1511" s="26" t="s">
        <v>131</v>
      </c>
      <c r="D1511" s="27">
        <v>28</v>
      </c>
      <c r="E1511" s="33"/>
      <c r="F1511" s="32">
        <f t="shared" si="48"/>
        <v>0</v>
      </c>
      <c r="G1511" s="31"/>
      <c r="H1511" s="31">
        <f t="shared" ref="H1509:H1572" si="49">ROUND(ROUND(I1511,2)*1.15,2)</f>
        <v>89</v>
      </c>
      <c r="I1511" s="34">
        <v>77.39</v>
      </c>
    </row>
    <row r="1512" s="8" customFormat="1" ht="20.1" customHeight="1" spans="1:9">
      <c r="A1512" s="30" t="s">
        <v>3241</v>
      </c>
      <c r="B1512" s="30" t="s">
        <v>3242</v>
      </c>
      <c r="C1512" s="26"/>
      <c r="D1512" s="27"/>
      <c r="E1512" s="31"/>
      <c r="F1512" s="32"/>
      <c r="G1512" s="31"/>
      <c r="H1512" s="31"/>
      <c r="I1512" s="34"/>
    </row>
    <row r="1513" s="8" customFormat="1" ht="20.1" customHeight="1" spans="1:9">
      <c r="A1513" s="30" t="s">
        <v>3243</v>
      </c>
      <c r="B1513" s="30" t="s">
        <v>3244</v>
      </c>
      <c r="C1513" s="26" t="s">
        <v>131</v>
      </c>
      <c r="D1513" s="27">
        <v>22</v>
      </c>
      <c r="E1513" s="33"/>
      <c r="F1513" s="32">
        <f t="shared" si="48"/>
        <v>0</v>
      </c>
      <c r="G1513" s="31"/>
      <c r="H1513" s="31">
        <f t="shared" si="49"/>
        <v>197.78</v>
      </c>
      <c r="I1513" s="34">
        <v>171.98</v>
      </c>
    </row>
    <row r="1514" s="8" customFormat="1" ht="20.1" customHeight="1" spans="1:9">
      <c r="A1514" s="30" t="s">
        <v>3245</v>
      </c>
      <c r="B1514" s="30" t="s">
        <v>3246</v>
      </c>
      <c r="C1514" s="26" t="s">
        <v>131</v>
      </c>
      <c r="D1514" s="27">
        <v>6</v>
      </c>
      <c r="E1514" s="33"/>
      <c r="F1514" s="32">
        <f t="shared" si="48"/>
        <v>0</v>
      </c>
      <c r="G1514" s="31"/>
      <c r="H1514" s="31">
        <f t="shared" si="49"/>
        <v>56.95</v>
      </c>
      <c r="I1514" s="34">
        <v>49.52</v>
      </c>
    </row>
    <row r="1515" s="8" customFormat="1" ht="20.1" customHeight="1" spans="1:9">
      <c r="A1515" s="30" t="s">
        <v>3247</v>
      </c>
      <c r="B1515" s="30" t="s">
        <v>3248</v>
      </c>
      <c r="C1515" s="26" t="s">
        <v>131</v>
      </c>
      <c r="D1515" s="27">
        <v>18</v>
      </c>
      <c r="E1515" s="33"/>
      <c r="F1515" s="32">
        <f t="shared" si="48"/>
        <v>0</v>
      </c>
      <c r="G1515" s="31"/>
      <c r="H1515" s="31">
        <f t="shared" si="49"/>
        <v>161.03</v>
      </c>
      <c r="I1515" s="34">
        <v>140.03</v>
      </c>
    </row>
    <row r="1516" s="8" customFormat="1" ht="20.1" customHeight="1" spans="1:9">
      <c r="A1516" s="30" t="s">
        <v>3249</v>
      </c>
      <c r="B1516" s="30" t="s">
        <v>3250</v>
      </c>
      <c r="C1516" s="26"/>
      <c r="D1516" s="27"/>
      <c r="E1516" s="31"/>
      <c r="F1516" s="32"/>
      <c r="G1516" s="31"/>
      <c r="H1516" s="31"/>
      <c r="I1516" s="34"/>
    </row>
    <row r="1517" s="8" customFormat="1" ht="20.1" customHeight="1" spans="1:9">
      <c r="A1517" s="30" t="s">
        <v>3251</v>
      </c>
      <c r="B1517" s="30" t="s">
        <v>3252</v>
      </c>
      <c r="C1517" s="26" t="s">
        <v>131</v>
      </c>
      <c r="D1517" s="27">
        <v>80</v>
      </c>
      <c r="E1517" s="33"/>
      <c r="F1517" s="32">
        <f t="shared" si="48"/>
        <v>0</v>
      </c>
      <c r="G1517" s="31"/>
      <c r="H1517" s="31">
        <f t="shared" si="49"/>
        <v>48.54</v>
      </c>
      <c r="I1517" s="34">
        <v>42.21</v>
      </c>
    </row>
    <row r="1518" s="8" customFormat="1" ht="20.1" customHeight="1" spans="1:9">
      <c r="A1518" s="30" t="s">
        <v>3253</v>
      </c>
      <c r="B1518" s="30" t="s">
        <v>3254</v>
      </c>
      <c r="C1518" s="26" t="s">
        <v>131</v>
      </c>
      <c r="D1518" s="27">
        <v>54</v>
      </c>
      <c r="E1518" s="33"/>
      <c r="F1518" s="32">
        <f t="shared" si="48"/>
        <v>0</v>
      </c>
      <c r="G1518" s="31"/>
      <c r="H1518" s="31">
        <f t="shared" si="49"/>
        <v>89.01</v>
      </c>
      <c r="I1518" s="34">
        <v>77.4</v>
      </c>
    </row>
    <row r="1519" s="8" customFormat="1" ht="20.1" customHeight="1" spans="1:9">
      <c r="A1519" s="30" t="s">
        <v>3255</v>
      </c>
      <c r="B1519" s="30" t="s">
        <v>3256</v>
      </c>
      <c r="C1519" s="26" t="s">
        <v>131</v>
      </c>
      <c r="D1519" s="27">
        <v>73</v>
      </c>
      <c r="E1519" s="33"/>
      <c r="F1519" s="32">
        <f t="shared" si="48"/>
        <v>0</v>
      </c>
      <c r="G1519" s="31"/>
      <c r="H1519" s="31">
        <f t="shared" si="49"/>
        <v>104.74</v>
      </c>
      <c r="I1519" s="34">
        <v>91.08</v>
      </c>
    </row>
    <row r="1520" s="8" customFormat="1" ht="20.1" customHeight="1" spans="1:9">
      <c r="A1520" s="30" t="s">
        <v>3257</v>
      </c>
      <c r="B1520" s="30" t="s">
        <v>3258</v>
      </c>
      <c r="C1520" s="26" t="s">
        <v>131</v>
      </c>
      <c r="D1520" s="27">
        <v>16</v>
      </c>
      <c r="E1520" s="33"/>
      <c r="F1520" s="32">
        <f t="shared" si="48"/>
        <v>0</v>
      </c>
      <c r="G1520" s="31"/>
      <c r="H1520" s="31">
        <f t="shared" si="49"/>
        <v>183.8</v>
      </c>
      <c r="I1520" s="34">
        <v>159.83</v>
      </c>
    </row>
    <row r="1521" s="8" customFormat="1" ht="20.1" customHeight="1" spans="1:9">
      <c r="A1521" s="30" t="s">
        <v>3259</v>
      </c>
      <c r="B1521" s="30" t="s">
        <v>3260</v>
      </c>
      <c r="C1521" s="26"/>
      <c r="D1521" s="27"/>
      <c r="E1521" s="31"/>
      <c r="F1521" s="32"/>
      <c r="G1521" s="31"/>
      <c r="H1521" s="31"/>
      <c r="I1521" s="34"/>
    </row>
    <row r="1522" s="8" customFormat="1" ht="20.1" customHeight="1" spans="1:9">
      <c r="A1522" s="30" t="s">
        <v>3261</v>
      </c>
      <c r="B1522" s="30" t="s">
        <v>3262</v>
      </c>
      <c r="C1522" s="26" t="s">
        <v>1155</v>
      </c>
      <c r="D1522" s="27">
        <v>2</v>
      </c>
      <c r="E1522" s="33"/>
      <c r="F1522" s="32">
        <f t="shared" si="48"/>
        <v>0</v>
      </c>
      <c r="G1522" s="31"/>
      <c r="H1522" s="31">
        <f t="shared" si="49"/>
        <v>53171.16</v>
      </c>
      <c r="I1522" s="34">
        <v>46235.79</v>
      </c>
    </row>
    <row r="1523" s="8" customFormat="1" ht="20.1" customHeight="1" spans="1:9">
      <c r="A1523" s="30" t="s">
        <v>3263</v>
      </c>
      <c r="B1523" s="30" t="s">
        <v>3264</v>
      </c>
      <c r="C1523" s="26" t="s">
        <v>1155</v>
      </c>
      <c r="D1523" s="27">
        <v>2</v>
      </c>
      <c r="E1523" s="33"/>
      <c r="F1523" s="32">
        <f t="shared" si="48"/>
        <v>0</v>
      </c>
      <c r="G1523" s="31"/>
      <c r="H1523" s="31">
        <f t="shared" si="49"/>
        <v>70435.17</v>
      </c>
      <c r="I1523" s="34">
        <v>61247.97</v>
      </c>
    </row>
    <row r="1524" s="8" customFormat="1" ht="20.1" customHeight="1" spans="1:9">
      <c r="A1524" s="30" t="s">
        <v>3265</v>
      </c>
      <c r="B1524" s="30" t="s">
        <v>3266</v>
      </c>
      <c r="C1524" s="26" t="s">
        <v>1155</v>
      </c>
      <c r="D1524" s="27">
        <v>1</v>
      </c>
      <c r="E1524" s="33"/>
      <c r="F1524" s="32">
        <f t="shared" si="48"/>
        <v>0</v>
      </c>
      <c r="G1524" s="31"/>
      <c r="H1524" s="31">
        <f t="shared" si="49"/>
        <v>25774.01</v>
      </c>
      <c r="I1524" s="34">
        <v>22412.18</v>
      </c>
    </row>
    <row r="1525" s="8" customFormat="1" ht="20.1" customHeight="1" spans="1:9">
      <c r="A1525" s="30" t="s">
        <v>3267</v>
      </c>
      <c r="B1525" s="30" t="s">
        <v>3268</v>
      </c>
      <c r="C1525" s="26" t="s">
        <v>1155</v>
      </c>
      <c r="D1525" s="27">
        <v>1</v>
      </c>
      <c r="E1525" s="33"/>
      <c r="F1525" s="32">
        <f t="shared" si="48"/>
        <v>0</v>
      </c>
      <c r="G1525" s="31"/>
      <c r="H1525" s="31">
        <f t="shared" si="49"/>
        <v>57351.28</v>
      </c>
      <c r="I1525" s="34">
        <v>49870.68</v>
      </c>
    </row>
    <row r="1526" s="8" customFormat="1" ht="20.1" customHeight="1" spans="1:9">
      <c r="A1526" s="30" t="s">
        <v>3269</v>
      </c>
      <c r="B1526" s="30" t="s">
        <v>3270</v>
      </c>
      <c r="C1526" s="26"/>
      <c r="D1526" s="27"/>
      <c r="E1526" s="31"/>
      <c r="F1526" s="32"/>
      <c r="G1526" s="31"/>
      <c r="H1526" s="31"/>
      <c r="I1526" s="34"/>
    </row>
    <row r="1527" s="8" customFormat="1" ht="20.1" customHeight="1" spans="1:9">
      <c r="A1527" s="30" t="s">
        <v>3271</v>
      </c>
      <c r="B1527" s="30" t="s">
        <v>3272</v>
      </c>
      <c r="C1527" s="26"/>
      <c r="D1527" s="27"/>
      <c r="E1527" s="31"/>
      <c r="F1527" s="32"/>
      <c r="G1527" s="31"/>
      <c r="H1527" s="31"/>
      <c r="I1527" s="34"/>
    </row>
    <row r="1528" s="8" customFormat="1" ht="20.1" customHeight="1" spans="1:9">
      <c r="A1528" s="30" t="s">
        <v>3273</v>
      </c>
      <c r="B1528" s="30" t="s">
        <v>3274</v>
      </c>
      <c r="C1528" s="26" t="s">
        <v>1112</v>
      </c>
      <c r="D1528" s="27">
        <v>14</v>
      </c>
      <c r="E1528" s="33"/>
      <c r="F1528" s="32">
        <f t="shared" si="48"/>
        <v>0</v>
      </c>
      <c r="G1528" s="31"/>
      <c r="H1528" s="31">
        <f t="shared" si="49"/>
        <v>751.18</v>
      </c>
      <c r="I1528" s="34">
        <v>653.2</v>
      </c>
    </row>
    <row r="1529" s="8" customFormat="1" ht="20.1" customHeight="1" spans="1:9">
      <c r="A1529" s="30" t="s">
        <v>3275</v>
      </c>
      <c r="B1529" s="30" t="s">
        <v>3276</v>
      </c>
      <c r="C1529" s="26" t="s">
        <v>1112</v>
      </c>
      <c r="D1529" s="27">
        <v>53</v>
      </c>
      <c r="E1529" s="33"/>
      <c r="F1529" s="32">
        <f t="shared" si="48"/>
        <v>0</v>
      </c>
      <c r="G1529" s="31"/>
      <c r="H1529" s="31">
        <f t="shared" si="49"/>
        <v>1418.88</v>
      </c>
      <c r="I1529" s="34">
        <v>1233.81</v>
      </c>
    </row>
    <row r="1530" s="8" customFormat="1" ht="20.1" customHeight="1" spans="1:9">
      <c r="A1530" s="30" t="s">
        <v>3277</v>
      </c>
      <c r="B1530" s="30" t="s">
        <v>3278</v>
      </c>
      <c r="C1530" s="26" t="s">
        <v>1112</v>
      </c>
      <c r="D1530" s="27">
        <v>39</v>
      </c>
      <c r="E1530" s="33"/>
      <c r="F1530" s="32">
        <f t="shared" si="48"/>
        <v>0</v>
      </c>
      <c r="G1530" s="31"/>
      <c r="H1530" s="31">
        <f t="shared" si="49"/>
        <v>903.29</v>
      </c>
      <c r="I1530" s="34">
        <v>785.47</v>
      </c>
    </row>
    <row r="1531" s="8" customFormat="1" ht="20.1" customHeight="1" spans="1:9">
      <c r="A1531" s="30" t="s">
        <v>3279</v>
      </c>
      <c r="B1531" s="30" t="s">
        <v>3280</v>
      </c>
      <c r="C1531" s="26"/>
      <c r="D1531" s="27"/>
      <c r="E1531" s="31"/>
      <c r="F1531" s="32"/>
      <c r="G1531" s="31"/>
      <c r="H1531" s="31"/>
      <c r="I1531" s="34"/>
    </row>
    <row r="1532" s="8" customFormat="1" ht="20.1" customHeight="1" spans="1:9">
      <c r="A1532" s="30" t="s">
        <v>3281</v>
      </c>
      <c r="B1532" s="30" t="s">
        <v>3282</v>
      </c>
      <c r="C1532" s="26" t="s">
        <v>1112</v>
      </c>
      <c r="D1532" s="27">
        <v>10</v>
      </c>
      <c r="E1532" s="33"/>
      <c r="F1532" s="32">
        <f t="shared" si="48"/>
        <v>0</v>
      </c>
      <c r="G1532" s="31"/>
      <c r="H1532" s="31">
        <f t="shared" si="49"/>
        <v>1027.41</v>
      </c>
      <c r="I1532" s="34">
        <v>893.4</v>
      </c>
    </row>
    <row r="1533" s="8" customFormat="1" ht="20.1" customHeight="1" spans="1:9">
      <c r="A1533" s="30" t="s">
        <v>3283</v>
      </c>
      <c r="B1533" s="30" t="s">
        <v>3284</v>
      </c>
      <c r="C1533" s="26"/>
      <c r="D1533" s="27"/>
      <c r="E1533" s="31"/>
      <c r="F1533" s="32"/>
      <c r="G1533" s="31"/>
      <c r="H1533" s="31"/>
      <c r="I1533" s="34"/>
    </row>
    <row r="1534" s="8" customFormat="1" ht="20.1" customHeight="1" spans="1:9">
      <c r="A1534" s="30" t="s">
        <v>3285</v>
      </c>
      <c r="B1534" s="30" t="s">
        <v>3286</v>
      </c>
      <c r="C1534" s="26" t="s">
        <v>1112</v>
      </c>
      <c r="D1534" s="27">
        <v>2</v>
      </c>
      <c r="E1534" s="33"/>
      <c r="F1534" s="32">
        <f t="shared" si="48"/>
        <v>0</v>
      </c>
      <c r="G1534" s="31"/>
      <c r="H1534" s="31">
        <f t="shared" si="49"/>
        <v>1113.52</v>
      </c>
      <c r="I1534" s="34">
        <v>968.28</v>
      </c>
    </row>
    <row r="1535" s="8" customFormat="1" ht="20.1" customHeight="1" spans="1:9">
      <c r="A1535" s="30" t="s">
        <v>3287</v>
      </c>
      <c r="B1535" s="30" t="s">
        <v>3288</v>
      </c>
      <c r="C1535" s="26" t="s">
        <v>1112</v>
      </c>
      <c r="D1535" s="27">
        <v>5</v>
      </c>
      <c r="E1535" s="33"/>
      <c r="F1535" s="32">
        <f t="shared" si="48"/>
        <v>0</v>
      </c>
      <c r="G1535" s="31"/>
      <c r="H1535" s="31">
        <f t="shared" si="49"/>
        <v>1258.26</v>
      </c>
      <c r="I1535" s="34">
        <v>1094.14</v>
      </c>
    </row>
    <row r="1536" s="8" customFormat="1" ht="20.1" customHeight="1" spans="1:9">
      <c r="A1536" s="30" t="s">
        <v>3289</v>
      </c>
      <c r="B1536" s="30" t="s">
        <v>3290</v>
      </c>
      <c r="C1536" s="26" t="s">
        <v>1112</v>
      </c>
      <c r="D1536" s="27">
        <v>4</v>
      </c>
      <c r="E1536" s="33"/>
      <c r="F1536" s="32">
        <f t="shared" si="48"/>
        <v>0</v>
      </c>
      <c r="G1536" s="31"/>
      <c r="H1536" s="31">
        <f t="shared" si="49"/>
        <v>2073.37</v>
      </c>
      <c r="I1536" s="34">
        <v>1802.93</v>
      </c>
    </row>
    <row r="1537" s="8" customFormat="1" ht="20.1" customHeight="1" spans="1:9">
      <c r="A1537" s="30" t="s">
        <v>3291</v>
      </c>
      <c r="B1537" s="30" t="s">
        <v>3292</v>
      </c>
      <c r="C1537" s="26" t="s">
        <v>1112</v>
      </c>
      <c r="D1537" s="27">
        <v>4</v>
      </c>
      <c r="E1537" s="33"/>
      <c r="F1537" s="32">
        <f t="shared" si="48"/>
        <v>0</v>
      </c>
      <c r="G1537" s="31"/>
      <c r="H1537" s="31">
        <f t="shared" si="49"/>
        <v>1236.76</v>
      </c>
      <c r="I1537" s="34">
        <v>1075.44</v>
      </c>
    </row>
    <row r="1538" s="8" customFormat="1" ht="20.1" customHeight="1" spans="1:9">
      <c r="A1538" s="30" t="s">
        <v>3293</v>
      </c>
      <c r="B1538" s="30" t="s">
        <v>3294</v>
      </c>
      <c r="C1538" s="26"/>
      <c r="D1538" s="27"/>
      <c r="E1538" s="31"/>
      <c r="F1538" s="32"/>
      <c r="G1538" s="31"/>
      <c r="H1538" s="31"/>
      <c r="I1538" s="34"/>
    </row>
    <row r="1539" s="8" customFormat="1" ht="20.1" customHeight="1" spans="1:9">
      <c r="A1539" s="30" t="s">
        <v>3295</v>
      </c>
      <c r="B1539" s="30" t="s">
        <v>3296</v>
      </c>
      <c r="C1539" s="26" t="s">
        <v>1112</v>
      </c>
      <c r="D1539" s="27">
        <v>5</v>
      </c>
      <c r="E1539" s="33"/>
      <c r="F1539" s="32">
        <f t="shared" si="48"/>
        <v>0</v>
      </c>
      <c r="G1539" s="31"/>
      <c r="H1539" s="31">
        <f t="shared" si="49"/>
        <v>4431.31</v>
      </c>
      <c r="I1539" s="34">
        <v>3853.31</v>
      </c>
    </row>
    <row r="1540" s="8" customFormat="1" ht="20.1" customHeight="1" spans="1:9">
      <c r="A1540" s="30" t="s">
        <v>3297</v>
      </c>
      <c r="B1540" s="30" t="s">
        <v>3298</v>
      </c>
      <c r="C1540" s="26" t="s">
        <v>1112</v>
      </c>
      <c r="D1540" s="27">
        <v>7</v>
      </c>
      <c r="E1540" s="33"/>
      <c r="F1540" s="32">
        <f t="shared" si="48"/>
        <v>0</v>
      </c>
      <c r="G1540" s="31"/>
      <c r="H1540" s="31">
        <f t="shared" si="49"/>
        <v>5196.72</v>
      </c>
      <c r="I1540" s="34">
        <v>4518.89</v>
      </c>
    </row>
    <row r="1541" s="8" customFormat="1" ht="20.1" customHeight="1" spans="1:9">
      <c r="A1541" s="30" t="s">
        <v>3299</v>
      </c>
      <c r="B1541" s="30" t="s">
        <v>3300</v>
      </c>
      <c r="C1541" s="26" t="s">
        <v>1112</v>
      </c>
      <c r="D1541" s="27">
        <v>1</v>
      </c>
      <c r="E1541" s="33"/>
      <c r="F1541" s="32">
        <f t="shared" si="48"/>
        <v>0</v>
      </c>
      <c r="G1541" s="31"/>
      <c r="H1541" s="31">
        <f t="shared" si="49"/>
        <v>2887.89</v>
      </c>
      <c r="I1541" s="34">
        <v>2511.21</v>
      </c>
    </row>
    <row r="1542" s="8" customFormat="1" ht="20.1" customHeight="1" spans="1:9">
      <c r="A1542" s="30" t="s">
        <v>3301</v>
      </c>
      <c r="B1542" s="30" t="s">
        <v>3302</v>
      </c>
      <c r="C1542" s="26" t="s">
        <v>1112</v>
      </c>
      <c r="D1542" s="27">
        <v>6</v>
      </c>
      <c r="E1542" s="33"/>
      <c r="F1542" s="32">
        <f t="shared" si="48"/>
        <v>0</v>
      </c>
      <c r="G1542" s="31"/>
      <c r="H1542" s="31">
        <f t="shared" si="49"/>
        <v>8901.95</v>
      </c>
      <c r="I1542" s="34">
        <v>7740.83</v>
      </c>
    </row>
    <row r="1543" s="8" customFormat="1" ht="20.1" customHeight="1" spans="1:9">
      <c r="A1543" s="30" t="s">
        <v>3303</v>
      </c>
      <c r="B1543" s="30" t="s">
        <v>3304</v>
      </c>
      <c r="C1543" s="26"/>
      <c r="D1543" s="27"/>
      <c r="E1543" s="31"/>
      <c r="F1543" s="32"/>
      <c r="G1543" s="31"/>
      <c r="H1543" s="31"/>
      <c r="I1543" s="34"/>
    </row>
    <row r="1544" s="8" customFormat="1" ht="20.1" customHeight="1" spans="1:9">
      <c r="A1544" s="30" t="s">
        <v>3305</v>
      </c>
      <c r="B1544" s="30" t="s">
        <v>3306</v>
      </c>
      <c r="C1544" s="26" t="s">
        <v>131</v>
      </c>
      <c r="D1544" s="27">
        <v>7</v>
      </c>
      <c r="E1544" s="33"/>
      <c r="F1544" s="32">
        <f t="shared" ref="F1543:F1606" si="50">IF(OR(E1544&lt;G1544,E1544&gt;H1544),"不符合单价范围",(ROUND(ROUND(E1544,2)*D1544,0)))</f>
        <v>0</v>
      </c>
      <c r="G1544" s="31"/>
      <c r="H1544" s="31">
        <f t="shared" si="49"/>
        <v>1087.85</v>
      </c>
      <c r="I1544" s="34">
        <v>945.96</v>
      </c>
    </row>
    <row r="1545" s="8" customFormat="1" ht="20.1" customHeight="1" spans="1:9">
      <c r="A1545" s="30" t="s">
        <v>3307</v>
      </c>
      <c r="B1545" s="30" t="s">
        <v>3308</v>
      </c>
      <c r="C1545" s="26"/>
      <c r="D1545" s="27"/>
      <c r="E1545" s="31"/>
      <c r="F1545" s="32"/>
      <c r="G1545" s="31"/>
      <c r="H1545" s="31"/>
      <c r="I1545" s="34"/>
    </row>
    <row r="1546" s="8" customFormat="1" ht="20.1" customHeight="1" spans="1:9">
      <c r="A1546" s="30" t="s">
        <v>3309</v>
      </c>
      <c r="B1546" s="30" t="s">
        <v>3310</v>
      </c>
      <c r="C1546" s="26" t="s">
        <v>3018</v>
      </c>
      <c r="D1546" s="27">
        <v>29</v>
      </c>
      <c r="E1546" s="33"/>
      <c r="F1546" s="32">
        <f t="shared" si="50"/>
        <v>0</v>
      </c>
      <c r="G1546" s="31"/>
      <c r="H1546" s="31">
        <f t="shared" si="49"/>
        <v>259.51</v>
      </c>
      <c r="I1546" s="34">
        <v>225.66</v>
      </c>
    </row>
    <row r="1547" s="8" customFormat="1" ht="20.1" customHeight="1" spans="1:9">
      <c r="A1547" s="30" t="s">
        <v>3311</v>
      </c>
      <c r="B1547" s="30" t="s">
        <v>3312</v>
      </c>
      <c r="C1547" s="26" t="s">
        <v>3018</v>
      </c>
      <c r="D1547" s="27">
        <v>75</v>
      </c>
      <c r="E1547" s="33"/>
      <c r="F1547" s="32">
        <f t="shared" si="50"/>
        <v>0</v>
      </c>
      <c r="G1547" s="31"/>
      <c r="H1547" s="31">
        <f t="shared" si="49"/>
        <v>288.16</v>
      </c>
      <c r="I1547" s="34">
        <v>250.57</v>
      </c>
    </row>
    <row r="1548" s="8" customFormat="1" ht="20.1" customHeight="1" spans="1:9">
      <c r="A1548" s="30" t="s">
        <v>3313</v>
      </c>
      <c r="B1548" s="30" t="s">
        <v>3314</v>
      </c>
      <c r="C1548" s="26" t="s">
        <v>3018</v>
      </c>
      <c r="D1548" s="27">
        <v>58</v>
      </c>
      <c r="E1548" s="33"/>
      <c r="F1548" s="32">
        <f t="shared" si="50"/>
        <v>0</v>
      </c>
      <c r="G1548" s="31"/>
      <c r="H1548" s="31">
        <f t="shared" si="49"/>
        <v>296.7</v>
      </c>
      <c r="I1548" s="34">
        <v>258</v>
      </c>
    </row>
    <row r="1549" s="8" customFormat="1" ht="20.1" customHeight="1" spans="1:9">
      <c r="A1549" s="30" t="s">
        <v>3315</v>
      </c>
      <c r="B1549" s="30" t="s">
        <v>3316</v>
      </c>
      <c r="C1549" s="26" t="s">
        <v>3317</v>
      </c>
      <c r="D1549" s="27">
        <v>71</v>
      </c>
      <c r="E1549" s="33"/>
      <c r="F1549" s="32">
        <f t="shared" si="50"/>
        <v>0</v>
      </c>
      <c r="G1549" s="31"/>
      <c r="H1549" s="31">
        <f t="shared" si="49"/>
        <v>380.16</v>
      </c>
      <c r="I1549" s="34">
        <v>330.57</v>
      </c>
    </row>
    <row r="1550" s="8" customFormat="1" ht="20.1" customHeight="1" spans="1:9">
      <c r="A1550" s="30" t="s">
        <v>3318</v>
      </c>
      <c r="B1550" s="30" t="s">
        <v>3319</v>
      </c>
      <c r="C1550" s="26"/>
      <c r="D1550" s="27"/>
      <c r="E1550" s="31"/>
      <c r="F1550" s="32"/>
      <c r="G1550" s="31"/>
      <c r="H1550" s="31"/>
      <c r="I1550" s="34"/>
    </row>
    <row r="1551" s="8" customFormat="1" ht="20.1" customHeight="1" spans="1:9">
      <c r="A1551" s="30" t="s">
        <v>3320</v>
      </c>
      <c r="B1551" s="30" t="s">
        <v>3321</v>
      </c>
      <c r="C1551" s="26" t="s">
        <v>131</v>
      </c>
      <c r="D1551" s="27">
        <v>2526</v>
      </c>
      <c r="E1551" s="33"/>
      <c r="F1551" s="32">
        <f t="shared" si="50"/>
        <v>0</v>
      </c>
      <c r="G1551" s="31"/>
      <c r="H1551" s="31">
        <f t="shared" si="49"/>
        <v>91.57</v>
      </c>
      <c r="I1551" s="34">
        <v>79.63</v>
      </c>
    </row>
    <row r="1552" s="8" customFormat="1" ht="20.1" customHeight="1" spans="1:9">
      <c r="A1552" s="30" t="s">
        <v>3322</v>
      </c>
      <c r="B1552" s="30" t="s">
        <v>3323</v>
      </c>
      <c r="C1552" s="26" t="s">
        <v>131</v>
      </c>
      <c r="D1552" s="27">
        <v>152</v>
      </c>
      <c r="E1552" s="33"/>
      <c r="F1552" s="32">
        <f t="shared" si="50"/>
        <v>0</v>
      </c>
      <c r="G1552" s="31"/>
      <c r="H1552" s="31">
        <f t="shared" si="49"/>
        <v>62.1</v>
      </c>
      <c r="I1552" s="34">
        <v>54</v>
      </c>
    </row>
    <row r="1553" s="8" customFormat="1" ht="20.1" customHeight="1" spans="1:9">
      <c r="A1553" s="30" t="s">
        <v>3324</v>
      </c>
      <c r="B1553" s="30" t="s">
        <v>1093</v>
      </c>
      <c r="C1553" s="26"/>
      <c r="D1553" s="27"/>
      <c r="E1553" s="31"/>
      <c r="F1553" s="32"/>
      <c r="G1553" s="31"/>
      <c r="H1553" s="31"/>
      <c r="I1553" s="34"/>
    </row>
    <row r="1554" s="8" customFormat="1" ht="20.1" customHeight="1" spans="1:9">
      <c r="A1554" s="30" t="s">
        <v>3325</v>
      </c>
      <c r="B1554" s="30" t="s">
        <v>3326</v>
      </c>
      <c r="C1554" s="26"/>
      <c r="D1554" s="27"/>
      <c r="E1554" s="31"/>
      <c r="F1554" s="32"/>
      <c r="G1554" s="31"/>
      <c r="H1554" s="31"/>
      <c r="I1554" s="34"/>
    </row>
    <row r="1555" s="8" customFormat="1" ht="20.1" customHeight="1" spans="1:9">
      <c r="A1555" s="30" t="s">
        <v>3327</v>
      </c>
      <c r="B1555" s="30" t="s">
        <v>3328</v>
      </c>
      <c r="C1555" s="26" t="s">
        <v>131</v>
      </c>
      <c r="D1555" s="27">
        <v>63</v>
      </c>
      <c r="E1555" s="33"/>
      <c r="F1555" s="32">
        <f t="shared" si="50"/>
        <v>0</v>
      </c>
      <c r="G1555" s="31"/>
      <c r="H1555" s="31">
        <f t="shared" si="49"/>
        <v>91.82</v>
      </c>
      <c r="I1555" s="34">
        <v>79.84</v>
      </c>
    </row>
    <row r="1556" s="8" customFormat="1" ht="20.1" customHeight="1" spans="1:9">
      <c r="A1556" s="30" t="s">
        <v>3329</v>
      </c>
      <c r="B1556" s="30" t="s">
        <v>3330</v>
      </c>
      <c r="C1556" s="26" t="s">
        <v>131</v>
      </c>
      <c r="D1556" s="27">
        <v>1</v>
      </c>
      <c r="E1556" s="33"/>
      <c r="F1556" s="32">
        <f t="shared" si="50"/>
        <v>0</v>
      </c>
      <c r="G1556" s="31"/>
      <c r="H1556" s="31">
        <f t="shared" si="49"/>
        <v>103.11</v>
      </c>
      <c r="I1556" s="34">
        <v>89.66</v>
      </c>
    </row>
    <row r="1557" s="8" customFormat="1" ht="20.1" customHeight="1" spans="1:9">
      <c r="A1557" s="30" t="s">
        <v>3331</v>
      </c>
      <c r="B1557" s="30" t="s">
        <v>3332</v>
      </c>
      <c r="C1557" s="26" t="s">
        <v>131</v>
      </c>
      <c r="D1557" s="27">
        <v>3</v>
      </c>
      <c r="E1557" s="33"/>
      <c r="F1557" s="32">
        <f t="shared" si="50"/>
        <v>0</v>
      </c>
      <c r="G1557" s="31"/>
      <c r="H1557" s="31">
        <f t="shared" si="49"/>
        <v>99.5</v>
      </c>
      <c r="I1557" s="34">
        <v>86.52</v>
      </c>
    </row>
    <row r="1558" s="8" customFormat="1" ht="20.1" customHeight="1" spans="1:9">
      <c r="A1558" s="30" t="s">
        <v>3333</v>
      </c>
      <c r="B1558" s="30" t="s">
        <v>3334</v>
      </c>
      <c r="C1558" s="26" t="s">
        <v>131</v>
      </c>
      <c r="D1558" s="27">
        <v>33</v>
      </c>
      <c r="E1558" s="33"/>
      <c r="F1558" s="32">
        <f t="shared" si="50"/>
        <v>0</v>
      </c>
      <c r="G1558" s="31"/>
      <c r="H1558" s="31">
        <f t="shared" si="49"/>
        <v>110.18</v>
      </c>
      <c r="I1558" s="34">
        <v>95.81</v>
      </c>
    </row>
    <row r="1559" s="8" customFormat="1" ht="20.1" customHeight="1" spans="1:9">
      <c r="A1559" s="30" t="s">
        <v>3335</v>
      </c>
      <c r="B1559" s="30" t="s">
        <v>3336</v>
      </c>
      <c r="C1559" s="26"/>
      <c r="D1559" s="27"/>
      <c r="E1559" s="31"/>
      <c r="F1559" s="32"/>
      <c r="G1559" s="31"/>
      <c r="H1559" s="31"/>
      <c r="I1559" s="34"/>
    </row>
    <row r="1560" s="8" customFormat="1" ht="20.1" customHeight="1" spans="1:9">
      <c r="A1560" s="30" t="s">
        <v>3337</v>
      </c>
      <c r="B1560" s="30" t="s">
        <v>3338</v>
      </c>
      <c r="C1560" s="26" t="s">
        <v>131</v>
      </c>
      <c r="D1560" s="27">
        <v>62</v>
      </c>
      <c r="E1560" s="33"/>
      <c r="F1560" s="32">
        <f t="shared" si="50"/>
        <v>0</v>
      </c>
      <c r="G1560" s="31"/>
      <c r="H1560" s="31">
        <f t="shared" si="49"/>
        <v>3.67</v>
      </c>
      <c r="I1560" s="34">
        <v>3.19</v>
      </c>
    </row>
    <row r="1561" s="8" customFormat="1" ht="20.1" customHeight="1" spans="1:9">
      <c r="A1561" s="30" t="s">
        <v>3339</v>
      </c>
      <c r="B1561" s="30" t="s">
        <v>3340</v>
      </c>
      <c r="C1561" s="26"/>
      <c r="D1561" s="27"/>
      <c r="E1561" s="31"/>
      <c r="F1561" s="32"/>
      <c r="G1561" s="31"/>
      <c r="H1561" s="31"/>
      <c r="I1561" s="34"/>
    </row>
    <row r="1562" s="8" customFormat="1" ht="20.1" customHeight="1" spans="1:9">
      <c r="A1562" s="30" t="s">
        <v>3341</v>
      </c>
      <c r="B1562" s="30" t="s">
        <v>3342</v>
      </c>
      <c r="C1562" s="26" t="s">
        <v>131</v>
      </c>
      <c r="D1562" s="27">
        <v>49</v>
      </c>
      <c r="E1562" s="33"/>
      <c r="F1562" s="32">
        <f t="shared" si="50"/>
        <v>0</v>
      </c>
      <c r="G1562" s="31"/>
      <c r="H1562" s="31">
        <f t="shared" si="49"/>
        <v>28.38</v>
      </c>
      <c r="I1562" s="34">
        <v>24.68</v>
      </c>
    </row>
    <row r="1563" s="8" customFormat="1" ht="20.1" customHeight="1" spans="1:9">
      <c r="A1563" s="30" t="s">
        <v>3343</v>
      </c>
      <c r="B1563" s="30" t="s">
        <v>3344</v>
      </c>
      <c r="C1563" s="26"/>
      <c r="D1563" s="27"/>
      <c r="E1563" s="31"/>
      <c r="F1563" s="32"/>
      <c r="G1563" s="31"/>
      <c r="H1563" s="31"/>
      <c r="I1563" s="34"/>
    </row>
    <row r="1564" s="8" customFormat="1" ht="20.1" customHeight="1" spans="1:9">
      <c r="A1564" s="30" t="s">
        <v>3345</v>
      </c>
      <c r="B1564" s="30" t="s">
        <v>3346</v>
      </c>
      <c r="C1564" s="26" t="s">
        <v>3018</v>
      </c>
      <c r="D1564" s="27">
        <v>1</v>
      </c>
      <c r="E1564" s="33"/>
      <c r="F1564" s="32">
        <f t="shared" si="50"/>
        <v>0</v>
      </c>
      <c r="G1564" s="31"/>
      <c r="H1564" s="31">
        <f t="shared" si="49"/>
        <v>5997.7</v>
      </c>
      <c r="I1564" s="34">
        <v>5215.39</v>
      </c>
    </row>
    <row r="1565" s="8" customFormat="1" ht="20.1" customHeight="1" spans="1:9">
      <c r="A1565" s="30" t="s">
        <v>3347</v>
      </c>
      <c r="B1565" s="30" t="s">
        <v>3348</v>
      </c>
      <c r="C1565" s="26" t="s">
        <v>131</v>
      </c>
      <c r="D1565" s="27">
        <v>2</v>
      </c>
      <c r="E1565" s="33"/>
      <c r="F1565" s="32">
        <f t="shared" si="50"/>
        <v>0</v>
      </c>
      <c r="G1565" s="31"/>
      <c r="H1565" s="31">
        <f t="shared" si="49"/>
        <v>7742.12</v>
      </c>
      <c r="I1565" s="34">
        <v>6732.28</v>
      </c>
    </row>
    <row r="1566" s="8" customFormat="1" ht="20.1" customHeight="1" spans="1:9">
      <c r="A1566" s="30" t="s">
        <v>3349</v>
      </c>
      <c r="B1566" s="30" t="s">
        <v>3350</v>
      </c>
      <c r="C1566" s="26" t="s">
        <v>131</v>
      </c>
      <c r="D1566" s="27">
        <v>2</v>
      </c>
      <c r="E1566" s="33"/>
      <c r="F1566" s="32">
        <f t="shared" si="50"/>
        <v>0</v>
      </c>
      <c r="G1566" s="31"/>
      <c r="H1566" s="31">
        <f t="shared" si="49"/>
        <v>2996.89</v>
      </c>
      <c r="I1566" s="34">
        <v>2605.99</v>
      </c>
    </row>
    <row r="1567" s="8" customFormat="1" ht="20.1" customHeight="1" spans="1:9">
      <c r="A1567" s="30" t="s">
        <v>3351</v>
      </c>
      <c r="B1567" s="30" t="s">
        <v>3352</v>
      </c>
      <c r="C1567" s="26"/>
      <c r="D1567" s="27"/>
      <c r="E1567" s="31"/>
      <c r="F1567" s="32"/>
      <c r="G1567" s="31"/>
      <c r="H1567" s="31"/>
      <c r="I1567" s="34"/>
    </row>
    <row r="1568" s="8" customFormat="1" ht="20.1" customHeight="1" spans="1:9">
      <c r="A1568" s="30" t="s">
        <v>3353</v>
      </c>
      <c r="B1568" s="30" t="s">
        <v>3354</v>
      </c>
      <c r="C1568" s="26" t="s">
        <v>131</v>
      </c>
      <c r="D1568" s="27">
        <v>1</v>
      </c>
      <c r="E1568" s="33"/>
      <c r="F1568" s="32">
        <f t="shared" si="50"/>
        <v>0</v>
      </c>
      <c r="G1568" s="31"/>
      <c r="H1568" s="31">
        <f t="shared" si="49"/>
        <v>707.97</v>
      </c>
      <c r="I1568" s="34">
        <v>615.63</v>
      </c>
    </row>
    <row r="1569" s="8" customFormat="1" ht="20.1" customHeight="1" spans="1:9">
      <c r="A1569" s="30" t="s">
        <v>3355</v>
      </c>
      <c r="B1569" s="30" t="s">
        <v>3356</v>
      </c>
      <c r="C1569" s="26" t="s">
        <v>131</v>
      </c>
      <c r="D1569" s="27">
        <v>1</v>
      </c>
      <c r="E1569" s="33"/>
      <c r="F1569" s="32">
        <f t="shared" si="50"/>
        <v>0</v>
      </c>
      <c r="G1569" s="31"/>
      <c r="H1569" s="31">
        <f t="shared" si="49"/>
        <v>868.03</v>
      </c>
      <c r="I1569" s="34">
        <v>754.81</v>
      </c>
    </row>
    <row r="1570" s="8" customFormat="1" ht="20.1" customHeight="1" spans="1:9">
      <c r="A1570" s="30" t="s">
        <v>3357</v>
      </c>
      <c r="B1570" s="30" t="s">
        <v>3358</v>
      </c>
      <c r="C1570" s="26" t="s">
        <v>131</v>
      </c>
      <c r="D1570" s="27">
        <v>28</v>
      </c>
      <c r="E1570" s="33"/>
      <c r="F1570" s="32">
        <f t="shared" si="50"/>
        <v>0</v>
      </c>
      <c r="G1570" s="31"/>
      <c r="H1570" s="31">
        <f t="shared" si="49"/>
        <v>261.82</v>
      </c>
      <c r="I1570" s="34">
        <v>227.67</v>
      </c>
    </row>
    <row r="1571" s="8" customFormat="1" ht="20.1" customHeight="1" spans="1:9">
      <c r="A1571" s="30" t="s">
        <v>3359</v>
      </c>
      <c r="B1571" s="30" t="s">
        <v>3360</v>
      </c>
      <c r="C1571" s="26" t="s">
        <v>131</v>
      </c>
      <c r="D1571" s="27">
        <v>1</v>
      </c>
      <c r="E1571" s="33"/>
      <c r="F1571" s="32">
        <f t="shared" si="50"/>
        <v>0</v>
      </c>
      <c r="G1571" s="31"/>
      <c r="H1571" s="31">
        <f t="shared" si="49"/>
        <v>262.18</v>
      </c>
      <c r="I1571" s="34">
        <v>227.98</v>
      </c>
    </row>
    <row r="1572" s="8" customFormat="1" ht="20.1" customHeight="1" spans="1:9">
      <c r="A1572" s="30" t="s">
        <v>3361</v>
      </c>
      <c r="B1572" s="30" t="s">
        <v>3362</v>
      </c>
      <c r="C1572" s="26"/>
      <c r="D1572" s="27"/>
      <c r="E1572" s="31"/>
      <c r="F1572" s="32"/>
      <c r="G1572" s="31"/>
      <c r="H1572" s="31"/>
      <c r="I1572" s="34"/>
    </row>
    <row r="1573" s="8" customFormat="1" ht="20.1" customHeight="1" spans="1:9">
      <c r="A1573" s="30" t="s">
        <v>3363</v>
      </c>
      <c r="B1573" s="30" t="s">
        <v>3364</v>
      </c>
      <c r="C1573" s="26" t="s">
        <v>131</v>
      </c>
      <c r="D1573" s="27">
        <v>5</v>
      </c>
      <c r="E1573" s="33"/>
      <c r="F1573" s="32">
        <f t="shared" si="50"/>
        <v>0</v>
      </c>
      <c r="G1573" s="31"/>
      <c r="H1573" s="31">
        <f t="shared" ref="H1573:H1636" si="51">ROUND(ROUND(I1573,2)*1.15,2)</f>
        <v>1771.43</v>
      </c>
      <c r="I1573" s="34">
        <v>1540.37</v>
      </c>
    </row>
    <row r="1574" s="8" customFormat="1" ht="20.1" customHeight="1" spans="1:9">
      <c r="A1574" s="30" t="s">
        <v>3365</v>
      </c>
      <c r="B1574" s="30" t="s">
        <v>3366</v>
      </c>
      <c r="C1574" s="26"/>
      <c r="D1574" s="27"/>
      <c r="E1574" s="31"/>
      <c r="F1574" s="32"/>
      <c r="G1574" s="31"/>
      <c r="H1574" s="31"/>
      <c r="I1574" s="34"/>
    </row>
    <row r="1575" s="8" customFormat="1" ht="20.1" customHeight="1" spans="1:9">
      <c r="A1575" s="30" t="s">
        <v>3367</v>
      </c>
      <c r="B1575" s="30" t="s">
        <v>3366</v>
      </c>
      <c r="C1575" s="26" t="s">
        <v>131</v>
      </c>
      <c r="D1575" s="27">
        <v>24</v>
      </c>
      <c r="E1575" s="33"/>
      <c r="F1575" s="32">
        <f t="shared" si="50"/>
        <v>0</v>
      </c>
      <c r="G1575" s="31"/>
      <c r="H1575" s="31">
        <f t="shared" si="51"/>
        <v>183.75</v>
      </c>
      <c r="I1575" s="34">
        <v>159.78</v>
      </c>
    </row>
    <row r="1576" s="8" customFormat="1" ht="20.1" customHeight="1" spans="1:9">
      <c r="A1576" s="30" t="s">
        <v>3368</v>
      </c>
      <c r="B1576" s="30" t="s">
        <v>3369</v>
      </c>
      <c r="C1576" s="26"/>
      <c r="D1576" s="27"/>
      <c r="E1576" s="31"/>
      <c r="F1576" s="32"/>
      <c r="G1576" s="31"/>
      <c r="H1576" s="31"/>
      <c r="I1576" s="34"/>
    </row>
    <row r="1577" s="8" customFormat="1" ht="20.1" customHeight="1" spans="1:9">
      <c r="A1577" s="30" t="s">
        <v>3370</v>
      </c>
      <c r="B1577" s="30" t="s">
        <v>3371</v>
      </c>
      <c r="C1577" s="26" t="s">
        <v>131</v>
      </c>
      <c r="D1577" s="27">
        <v>1</v>
      </c>
      <c r="E1577" s="33"/>
      <c r="F1577" s="32">
        <f t="shared" si="50"/>
        <v>0</v>
      </c>
      <c r="G1577" s="31"/>
      <c r="H1577" s="31">
        <f t="shared" si="51"/>
        <v>752.17</v>
      </c>
      <c r="I1577" s="34">
        <v>654.06</v>
      </c>
    </row>
    <row r="1578" s="8" customFormat="1" ht="20.1" customHeight="1" spans="1:9">
      <c r="A1578" s="30" t="s">
        <v>3372</v>
      </c>
      <c r="B1578" s="30" t="s">
        <v>3373</v>
      </c>
      <c r="C1578" s="26" t="s">
        <v>131</v>
      </c>
      <c r="D1578" s="27">
        <v>6</v>
      </c>
      <c r="E1578" s="33"/>
      <c r="F1578" s="32">
        <f t="shared" si="50"/>
        <v>0</v>
      </c>
      <c r="G1578" s="31"/>
      <c r="H1578" s="31">
        <f t="shared" si="51"/>
        <v>114.23</v>
      </c>
      <c r="I1578" s="34">
        <v>99.33</v>
      </c>
    </row>
    <row r="1579" s="8" customFormat="1" ht="20.1" customHeight="1" spans="1:9">
      <c r="A1579" s="30" t="s">
        <v>3374</v>
      </c>
      <c r="B1579" s="30" t="s">
        <v>3375</v>
      </c>
      <c r="C1579" s="26"/>
      <c r="D1579" s="27"/>
      <c r="E1579" s="31"/>
      <c r="F1579" s="32"/>
      <c r="G1579" s="31"/>
      <c r="H1579" s="31"/>
      <c r="I1579" s="34"/>
    </row>
    <row r="1580" s="8" customFormat="1" ht="20.1" customHeight="1" spans="1:9">
      <c r="A1580" s="30" t="s">
        <v>3376</v>
      </c>
      <c r="B1580" s="30" t="s">
        <v>3377</v>
      </c>
      <c r="C1580" s="26" t="s">
        <v>131</v>
      </c>
      <c r="D1580" s="27">
        <v>2</v>
      </c>
      <c r="E1580" s="33"/>
      <c r="F1580" s="32">
        <f t="shared" si="50"/>
        <v>0</v>
      </c>
      <c r="G1580" s="31"/>
      <c r="H1580" s="31">
        <f t="shared" si="51"/>
        <v>61.86</v>
      </c>
      <c r="I1580" s="34">
        <v>53.79</v>
      </c>
    </row>
    <row r="1581" s="8" customFormat="1" ht="20.1" customHeight="1" spans="1:9">
      <c r="A1581" s="30" t="s">
        <v>3378</v>
      </c>
      <c r="B1581" s="30" t="s">
        <v>3379</v>
      </c>
      <c r="C1581" s="26"/>
      <c r="D1581" s="27"/>
      <c r="E1581" s="31"/>
      <c r="F1581" s="32"/>
      <c r="G1581" s="31"/>
      <c r="H1581" s="31"/>
      <c r="I1581" s="34"/>
    </row>
    <row r="1582" s="8" customFormat="1" ht="20.1" customHeight="1" spans="1:9">
      <c r="A1582" s="30" t="s">
        <v>3380</v>
      </c>
      <c r="B1582" s="30" t="s">
        <v>3379</v>
      </c>
      <c r="C1582" s="26" t="s">
        <v>107</v>
      </c>
      <c r="D1582" s="27">
        <v>6779.94</v>
      </c>
      <c r="E1582" s="33"/>
      <c r="F1582" s="32">
        <f t="shared" si="50"/>
        <v>0</v>
      </c>
      <c r="G1582" s="31"/>
      <c r="H1582" s="31">
        <f t="shared" si="51"/>
        <v>42.04</v>
      </c>
      <c r="I1582" s="34">
        <v>36.56</v>
      </c>
    </row>
    <row r="1583" s="8" customFormat="1" ht="20.1" customHeight="1" spans="1:9">
      <c r="A1583" s="30" t="s">
        <v>3381</v>
      </c>
      <c r="B1583" s="30" t="s">
        <v>3382</v>
      </c>
      <c r="C1583" s="26"/>
      <c r="D1583" s="27"/>
      <c r="E1583" s="31"/>
      <c r="F1583" s="32"/>
      <c r="G1583" s="31"/>
      <c r="H1583" s="31"/>
      <c r="I1583" s="34"/>
    </row>
    <row r="1584" s="8" customFormat="1" ht="20.1" customHeight="1" spans="1:9">
      <c r="A1584" s="30" t="s">
        <v>3383</v>
      </c>
      <c r="B1584" s="30" t="s">
        <v>3384</v>
      </c>
      <c r="C1584" s="26" t="s">
        <v>131</v>
      </c>
      <c r="D1584" s="27">
        <v>3</v>
      </c>
      <c r="E1584" s="33"/>
      <c r="F1584" s="32">
        <f t="shared" si="50"/>
        <v>0</v>
      </c>
      <c r="G1584" s="31"/>
      <c r="H1584" s="31">
        <f t="shared" si="51"/>
        <v>1941.63</v>
      </c>
      <c r="I1584" s="34">
        <v>1688.37</v>
      </c>
    </row>
    <row r="1585" s="8" customFormat="1" ht="20.1" customHeight="1" spans="1:9">
      <c r="A1585" s="30" t="s">
        <v>3385</v>
      </c>
      <c r="B1585" s="30" t="s">
        <v>3386</v>
      </c>
      <c r="C1585" s="26"/>
      <c r="D1585" s="27"/>
      <c r="E1585" s="31"/>
      <c r="F1585" s="32"/>
      <c r="G1585" s="31"/>
      <c r="H1585" s="31"/>
      <c r="I1585" s="34"/>
    </row>
    <row r="1586" s="8" customFormat="1" ht="20.1" customHeight="1" spans="1:9">
      <c r="A1586" s="30" t="s">
        <v>3387</v>
      </c>
      <c r="B1586" s="30" t="s">
        <v>3388</v>
      </c>
      <c r="C1586" s="26" t="s">
        <v>131</v>
      </c>
      <c r="D1586" s="27">
        <v>1</v>
      </c>
      <c r="E1586" s="33"/>
      <c r="F1586" s="32">
        <f t="shared" si="50"/>
        <v>0</v>
      </c>
      <c r="G1586" s="31"/>
      <c r="H1586" s="31">
        <f t="shared" si="51"/>
        <v>1277.5</v>
      </c>
      <c r="I1586" s="34">
        <v>1110.87</v>
      </c>
    </row>
    <row r="1587" s="8" customFormat="1" ht="20.1" customHeight="1" spans="1:9">
      <c r="A1587" s="30" t="s">
        <v>3389</v>
      </c>
      <c r="B1587" s="30" t="s">
        <v>3390</v>
      </c>
      <c r="C1587" s="26" t="s">
        <v>131</v>
      </c>
      <c r="D1587" s="27">
        <v>1</v>
      </c>
      <c r="E1587" s="33"/>
      <c r="F1587" s="32">
        <f t="shared" si="50"/>
        <v>0</v>
      </c>
      <c r="G1587" s="31"/>
      <c r="H1587" s="31">
        <f t="shared" si="51"/>
        <v>789.49</v>
      </c>
      <c r="I1587" s="34">
        <v>686.51</v>
      </c>
    </row>
    <row r="1588" s="8" customFormat="1" ht="20.1" customHeight="1" spans="1:9">
      <c r="A1588" s="30" t="s">
        <v>3391</v>
      </c>
      <c r="B1588" s="30" t="s">
        <v>3392</v>
      </c>
      <c r="C1588" s="26" t="s">
        <v>131</v>
      </c>
      <c r="D1588" s="27">
        <v>1</v>
      </c>
      <c r="E1588" s="33"/>
      <c r="F1588" s="32">
        <f t="shared" si="50"/>
        <v>0</v>
      </c>
      <c r="G1588" s="31"/>
      <c r="H1588" s="31">
        <f t="shared" si="51"/>
        <v>1209.75</v>
      </c>
      <c r="I1588" s="34">
        <v>1051.96</v>
      </c>
    </row>
    <row r="1589" s="8" customFormat="1" ht="20.1" customHeight="1" spans="1:9">
      <c r="A1589" s="30" t="s">
        <v>3393</v>
      </c>
      <c r="B1589" s="30" t="s">
        <v>3394</v>
      </c>
      <c r="C1589" s="26" t="s">
        <v>131</v>
      </c>
      <c r="D1589" s="27">
        <v>2</v>
      </c>
      <c r="E1589" s="33"/>
      <c r="F1589" s="32">
        <f t="shared" si="50"/>
        <v>0</v>
      </c>
      <c r="G1589" s="31"/>
      <c r="H1589" s="31">
        <f t="shared" si="51"/>
        <v>2166.16</v>
      </c>
      <c r="I1589" s="34">
        <v>1883.62</v>
      </c>
    </row>
    <row r="1590" s="8" customFormat="1" ht="20.1" customHeight="1" spans="1:9">
      <c r="A1590" s="30" t="s">
        <v>3395</v>
      </c>
      <c r="B1590" s="30" t="s">
        <v>3396</v>
      </c>
      <c r="C1590" s="26"/>
      <c r="D1590" s="27"/>
      <c r="E1590" s="31"/>
      <c r="F1590" s="32"/>
      <c r="G1590" s="31"/>
      <c r="H1590" s="31"/>
      <c r="I1590" s="34"/>
    </row>
    <row r="1591" s="8" customFormat="1" ht="20.1" customHeight="1" spans="1:9">
      <c r="A1591" s="30" t="s">
        <v>3397</v>
      </c>
      <c r="B1591" s="30" t="s">
        <v>3398</v>
      </c>
      <c r="C1591" s="26" t="s">
        <v>2375</v>
      </c>
      <c r="D1591" s="27">
        <v>1</v>
      </c>
      <c r="E1591" s="33"/>
      <c r="F1591" s="32">
        <f t="shared" si="50"/>
        <v>0</v>
      </c>
      <c r="G1591" s="31"/>
      <c r="H1591" s="31">
        <f t="shared" si="51"/>
        <v>1034.97</v>
      </c>
      <c r="I1591" s="34">
        <v>899.97</v>
      </c>
    </row>
    <row r="1592" s="8" customFormat="1" ht="20.1" customHeight="1" spans="1:9">
      <c r="A1592" s="30" t="s">
        <v>3399</v>
      </c>
      <c r="B1592" s="30" t="s">
        <v>3400</v>
      </c>
      <c r="C1592" s="26" t="s">
        <v>2375</v>
      </c>
      <c r="D1592" s="27">
        <v>7</v>
      </c>
      <c r="E1592" s="33"/>
      <c r="F1592" s="32">
        <f t="shared" si="50"/>
        <v>0</v>
      </c>
      <c r="G1592" s="31"/>
      <c r="H1592" s="31">
        <f t="shared" si="51"/>
        <v>1501.39</v>
      </c>
      <c r="I1592" s="34">
        <v>1305.56</v>
      </c>
    </row>
    <row r="1593" s="8" customFormat="1" ht="20.1" customHeight="1" spans="1:9">
      <c r="A1593" s="30" t="s">
        <v>3401</v>
      </c>
      <c r="B1593" s="30" t="s">
        <v>3402</v>
      </c>
      <c r="C1593" s="26" t="s">
        <v>2375</v>
      </c>
      <c r="D1593" s="27">
        <v>13</v>
      </c>
      <c r="E1593" s="33"/>
      <c r="F1593" s="32">
        <f t="shared" si="50"/>
        <v>0</v>
      </c>
      <c r="G1593" s="31"/>
      <c r="H1593" s="31">
        <f t="shared" si="51"/>
        <v>1866.52</v>
      </c>
      <c r="I1593" s="34">
        <v>1623.06</v>
      </c>
    </row>
    <row r="1594" s="8" customFormat="1" ht="20.1" customHeight="1" spans="1:9">
      <c r="A1594" s="30" t="s">
        <v>3403</v>
      </c>
      <c r="B1594" s="30" t="s">
        <v>3404</v>
      </c>
      <c r="C1594" s="26" t="s">
        <v>2375</v>
      </c>
      <c r="D1594" s="27">
        <v>39</v>
      </c>
      <c r="E1594" s="33"/>
      <c r="F1594" s="32">
        <f t="shared" si="50"/>
        <v>0</v>
      </c>
      <c r="G1594" s="31"/>
      <c r="H1594" s="31">
        <f t="shared" si="51"/>
        <v>361.46</v>
      </c>
      <c r="I1594" s="34">
        <v>314.31</v>
      </c>
    </row>
    <row r="1595" s="8" customFormat="1" ht="20.1" customHeight="1" spans="1:9">
      <c r="A1595" s="30" t="s">
        <v>3405</v>
      </c>
      <c r="B1595" s="30" t="s">
        <v>3406</v>
      </c>
      <c r="C1595" s="26"/>
      <c r="D1595" s="27"/>
      <c r="E1595" s="31"/>
      <c r="F1595" s="32"/>
      <c r="G1595" s="31"/>
      <c r="H1595" s="31"/>
      <c r="I1595" s="34"/>
    </row>
    <row r="1596" s="8" customFormat="1" ht="20.1" customHeight="1" spans="1:9">
      <c r="A1596" s="30" t="s">
        <v>3407</v>
      </c>
      <c r="B1596" s="30" t="s">
        <v>3408</v>
      </c>
      <c r="C1596" s="26" t="s">
        <v>131</v>
      </c>
      <c r="D1596" s="27">
        <v>1</v>
      </c>
      <c r="E1596" s="33"/>
      <c r="F1596" s="32">
        <f t="shared" si="50"/>
        <v>0</v>
      </c>
      <c r="G1596" s="31"/>
      <c r="H1596" s="31">
        <f t="shared" si="51"/>
        <v>1311.87</v>
      </c>
      <c r="I1596" s="34">
        <v>1140.76</v>
      </c>
    </row>
    <row r="1597" s="8" customFormat="1" ht="20.1" customHeight="1" spans="1:9">
      <c r="A1597" s="30" t="s">
        <v>3409</v>
      </c>
      <c r="B1597" s="30" t="s">
        <v>3410</v>
      </c>
      <c r="C1597" s="26"/>
      <c r="D1597" s="27"/>
      <c r="E1597" s="31"/>
      <c r="F1597" s="32"/>
      <c r="G1597" s="31"/>
      <c r="H1597" s="31"/>
      <c r="I1597" s="34"/>
    </row>
    <row r="1598" s="8" customFormat="1" ht="20.1" customHeight="1" spans="1:9">
      <c r="A1598" s="30" t="s">
        <v>3411</v>
      </c>
      <c r="B1598" s="30" t="s">
        <v>3412</v>
      </c>
      <c r="C1598" s="26" t="s">
        <v>131</v>
      </c>
      <c r="D1598" s="27">
        <v>2</v>
      </c>
      <c r="E1598" s="33"/>
      <c r="F1598" s="32">
        <f t="shared" si="50"/>
        <v>0</v>
      </c>
      <c r="G1598" s="31"/>
      <c r="H1598" s="31">
        <f t="shared" si="51"/>
        <v>671.65</v>
      </c>
      <c r="I1598" s="34">
        <v>584.04</v>
      </c>
    </row>
    <row r="1599" s="8" customFormat="1" ht="20.1" customHeight="1" spans="1:9">
      <c r="A1599" s="30" t="s">
        <v>3413</v>
      </c>
      <c r="B1599" s="30" t="s">
        <v>3414</v>
      </c>
      <c r="C1599" s="26" t="s">
        <v>131</v>
      </c>
      <c r="D1599" s="27">
        <v>6</v>
      </c>
      <c r="E1599" s="33"/>
      <c r="F1599" s="32">
        <f t="shared" si="50"/>
        <v>0</v>
      </c>
      <c r="G1599" s="31"/>
      <c r="H1599" s="31">
        <f t="shared" si="51"/>
        <v>665.44</v>
      </c>
      <c r="I1599" s="34">
        <v>578.64</v>
      </c>
    </row>
    <row r="1600" s="8" customFormat="1" ht="20.1" customHeight="1" spans="1:9">
      <c r="A1600" s="30" t="s">
        <v>3415</v>
      </c>
      <c r="B1600" s="30" t="s">
        <v>3416</v>
      </c>
      <c r="C1600" s="26"/>
      <c r="D1600" s="27"/>
      <c r="E1600" s="31"/>
      <c r="F1600" s="32"/>
      <c r="G1600" s="31"/>
      <c r="H1600" s="31"/>
      <c r="I1600" s="34"/>
    </row>
    <row r="1601" s="8" customFormat="1" ht="20.1" customHeight="1" spans="1:9">
      <c r="A1601" s="30" t="s">
        <v>3417</v>
      </c>
      <c r="B1601" s="30" t="s">
        <v>3418</v>
      </c>
      <c r="C1601" s="26" t="s">
        <v>131</v>
      </c>
      <c r="D1601" s="27">
        <v>1</v>
      </c>
      <c r="E1601" s="33"/>
      <c r="F1601" s="32">
        <f t="shared" si="50"/>
        <v>0</v>
      </c>
      <c r="G1601" s="31"/>
      <c r="H1601" s="31">
        <f t="shared" si="51"/>
        <v>1024.17</v>
      </c>
      <c r="I1601" s="34">
        <v>890.58</v>
      </c>
    </row>
    <row r="1602" s="8" customFormat="1" ht="20.1" customHeight="1" spans="1:9">
      <c r="A1602" s="30" t="s">
        <v>3419</v>
      </c>
      <c r="B1602" s="30" t="s">
        <v>3420</v>
      </c>
      <c r="C1602" s="26"/>
      <c r="D1602" s="27"/>
      <c r="E1602" s="31"/>
      <c r="F1602" s="32"/>
      <c r="G1602" s="31"/>
      <c r="H1602" s="31"/>
      <c r="I1602" s="34"/>
    </row>
    <row r="1603" s="8" customFormat="1" ht="20.1" customHeight="1" spans="1:9">
      <c r="A1603" s="30" t="s">
        <v>3421</v>
      </c>
      <c r="B1603" s="30" t="s">
        <v>3420</v>
      </c>
      <c r="C1603" s="26" t="s">
        <v>131</v>
      </c>
      <c r="D1603" s="27">
        <v>14</v>
      </c>
      <c r="E1603" s="33"/>
      <c r="F1603" s="32">
        <f t="shared" si="50"/>
        <v>0</v>
      </c>
      <c r="G1603" s="31"/>
      <c r="H1603" s="31">
        <f t="shared" si="51"/>
        <v>130.11</v>
      </c>
      <c r="I1603" s="34">
        <v>113.14</v>
      </c>
    </row>
    <row r="1604" s="8" customFormat="1" ht="20.1" customHeight="1" spans="1:9">
      <c r="A1604" s="30" t="s">
        <v>3422</v>
      </c>
      <c r="B1604" s="30" t="s">
        <v>3423</v>
      </c>
      <c r="C1604" s="26"/>
      <c r="D1604" s="27"/>
      <c r="E1604" s="31"/>
      <c r="F1604" s="32"/>
      <c r="G1604" s="31"/>
      <c r="H1604" s="31"/>
      <c r="I1604" s="34"/>
    </row>
    <row r="1605" s="8" customFormat="1" ht="20.1" customHeight="1" spans="1:9">
      <c r="A1605" s="30" t="s">
        <v>3424</v>
      </c>
      <c r="B1605" s="30" t="s">
        <v>3423</v>
      </c>
      <c r="C1605" s="26" t="s">
        <v>131</v>
      </c>
      <c r="D1605" s="27">
        <v>175</v>
      </c>
      <c r="E1605" s="33"/>
      <c r="F1605" s="32">
        <f t="shared" si="50"/>
        <v>0</v>
      </c>
      <c r="G1605" s="31"/>
      <c r="H1605" s="31">
        <f t="shared" si="51"/>
        <v>33.76</v>
      </c>
      <c r="I1605" s="34">
        <v>29.36</v>
      </c>
    </row>
    <row r="1606" s="8" customFormat="1" ht="20.1" customHeight="1" spans="1:9">
      <c r="A1606" s="30" t="s">
        <v>3425</v>
      </c>
      <c r="B1606" s="30" t="s">
        <v>3426</v>
      </c>
      <c r="C1606" s="26"/>
      <c r="D1606" s="27"/>
      <c r="E1606" s="31"/>
      <c r="F1606" s="32"/>
      <c r="G1606" s="31"/>
      <c r="H1606" s="31"/>
      <c r="I1606" s="34"/>
    </row>
    <row r="1607" s="8" customFormat="1" ht="20.1" customHeight="1" spans="1:9">
      <c r="A1607" s="30" t="s">
        <v>3427</v>
      </c>
      <c r="B1607" s="30" t="s">
        <v>3428</v>
      </c>
      <c r="C1607" s="26"/>
      <c r="D1607" s="27"/>
      <c r="E1607" s="31"/>
      <c r="F1607" s="32"/>
      <c r="G1607" s="31"/>
      <c r="H1607" s="31"/>
      <c r="I1607" s="34"/>
    </row>
    <row r="1608" s="8" customFormat="1" ht="20.1" customHeight="1" spans="1:9">
      <c r="A1608" s="30" t="s">
        <v>3429</v>
      </c>
      <c r="B1608" s="30" t="s">
        <v>3430</v>
      </c>
      <c r="C1608" s="26" t="s">
        <v>2358</v>
      </c>
      <c r="D1608" s="27">
        <v>54</v>
      </c>
      <c r="E1608" s="33"/>
      <c r="F1608" s="32">
        <f t="shared" ref="F1607:F1670" si="52">IF(OR(E1608&lt;G1608,E1608&gt;H1608),"不符合单价范围",(ROUND(ROUND(E1608,2)*D1608,0)))</f>
        <v>0</v>
      </c>
      <c r="G1608" s="31"/>
      <c r="H1608" s="31">
        <f t="shared" si="51"/>
        <v>1358.43</v>
      </c>
      <c r="I1608" s="34">
        <v>1181.24</v>
      </c>
    </row>
    <row r="1609" s="8" customFormat="1" ht="20.1" customHeight="1" spans="1:9">
      <c r="A1609" s="30" t="s">
        <v>3431</v>
      </c>
      <c r="B1609" s="30" t="s">
        <v>3432</v>
      </c>
      <c r="C1609" s="26" t="s">
        <v>2358</v>
      </c>
      <c r="D1609" s="27">
        <v>10</v>
      </c>
      <c r="E1609" s="33"/>
      <c r="F1609" s="32">
        <f t="shared" si="52"/>
        <v>0</v>
      </c>
      <c r="G1609" s="31"/>
      <c r="H1609" s="31">
        <f t="shared" si="51"/>
        <v>3837.33</v>
      </c>
      <c r="I1609" s="34">
        <v>3336.81</v>
      </c>
    </row>
    <row r="1610" s="8" customFormat="1" ht="20.1" customHeight="1" spans="1:9">
      <c r="A1610" s="30" t="s">
        <v>3433</v>
      </c>
      <c r="B1610" s="30" t="s">
        <v>3434</v>
      </c>
      <c r="C1610" s="26" t="s">
        <v>2358</v>
      </c>
      <c r="D1610" s="27">
        <v>30</v>
      </c>
      <c r="E1610" s="33"/>
      <c r="F1610" s="32">
        <f t="shared" si="52"/>
        <v>0</v>
      </c>
      <c r="G1610" s="31"/>
      <c r="H1610" s="31">
        <f t="shared" si="51"/>
        <v>2309.43</v>
      </c>
      <c r="I1610" s="34">
        <v>2008.2</v>
      </c>
    </row>
    <row r="1611" s="8" customFormat="1" ht="20.1" customHeight="1" spans="1:9">
      <c r="A1611" s="30" t="s">
        <v>3435</v>
      </c>
      <c r="B1611" s="30" t="s">
        <v>3436</v>
      </c>
      <c r="C1611" s="26" t="s">
        <v>2358</v>
      </c>
      <c r="D1611" s="27">
        <v>20</v>
      </c>
      <c r="E1611" s="33"/>
      <c r="F1611" s="32">
        <f t="shared" si="52"/>
        <v>0</v>
      </c>
      <c r="G1611" s="31"/>
      <c r="H1611" s="31">
        <f t="shared" si="51"/>
        <v>4612.18</v>
      </c>
      <c r="I1611" s="34">
        <v>4010.59</v>
      </c>
    </row>
    <row r="1612" s="8" customFormat="1" ht="20.1" customHeight="1" spans="1:9">
      <c r="A1612" s="30" t="s">
        <v>3437</v>
      </c>
      <c r="B1612" s="30" t="s">
        <v>3438</v>
      </c>
      <c r="C1612" s="26" t="s">
        <v>2358</v>
      </c>
      <c r="D1612" s="27">
        <v>10</v>
      </c>
      <c r="E1612" s="33"/>
      <c r="F1612" s="32">
        <f t="shared" si="52"/>
        <v>0</v>
      </c>
      <c r="G1612" s="31"/>
      <c r="H1612" s="31">
        <f t="shared" si="51"/>
        <v>7512.94</v>
      </c>
      <c r="I1612" s="34">
        <v>6532.99</v>
      </c>
    </row>
    <row r="1613" s="8" customFormat="1" ht="20.1" customHeight="1" spans="1:9">
      <c r="A1613" s="30" t="s">
        <v>3439</v>
      </c>
      <c r="B1613" s="30" t="s">
        <v>3440</v>
      </c>
      <c r="C1613" s="26" t="s">
        <v>2358</v>
      </c>
      <c r="D1613" s="27">
        <v>93</v>
      </c>
      <c r="E1613" s="33"/>
      <c r="F1613" s="32">
        <f t="shared" si="52"/>
        <v>0</v>
      </c>
      <c r="G1613" s="31"/>
      <c r="H1613" s="31">
        <f t="shared" si="51"/>
        <v>3306.16</v>
      </c>
      <c r="I1613" s="34">
        <v>2874.92</v>
      </c>
    </row>
    <row r="1614" s="8" customFormat="1" ht="20.1" customHeight="1" spans="1:9">
      <c r="A1614" s="30" t="s">
        <v>3441</v>
      </c>
      <c r="B1614" s="30" t="s">
        <v>3442</v>
      </c>
      <c r="C1614" s="26" t="s">
        <v>2358</v>
      </c>
      <c r="D1614" s="27">
        <v>4</v>
      </c>
      <c r="E1614" s="33"/>
      <c r="F1614" s="32">
        <f t="shared" si="52"/>
        <v>0</v>
      </c>
      <c r="G1614" s="31"/>
      <c r="H1614" s="31">
        <f t="shared" si="51"/>
        <v>4008.77</v>
      </c>
      <c r="I1614" s="34">
        <v>3485.89</v>
      </c>
    </row>
    <row r="1615" s="8" customFormat="1" ht="20.1" customHeight="1" spans="1:9">
      <c r="A1615" s="30" t="s">
        <v>3443</v>
      </c>
      <c r="B1615" s="30" t="s">
        <v>3444</v>
      </c>
      <c r="C1615" s="26" t="s">
        <v>2358</v>
      </c>
      <c r="D1615" s="27">
        <v>117</v>
      </c>
      <c r="E1615" s="33"/>
      <c r="F1615" s="32">
        <f t="shared" si="52"/>
        <v>0</v>
      </c>
      <c r="G1615" s="31"/>
      <c r="H1615" s="31">
        <f t="shared" si="51"/>
        <v>3306.16</v>
      </c>
      <c r="I1615" s="34">
        <v>2874.92</v>
      </c>
    </row>
    <row r="1616" s="8" customFormat="1" ht="20.1" customHeight="1" spans="1:9">
      <c r="A1616" s="30" t="s">
        <v>3445</v>
      </c>
      <c r="B1616" s="30" t="s">
        <v>3446</v>
      </c>
      <c r="C1616" s="26" t="s">
        <v>2358</v>
      </c>
      <c r="D1616" s="27">
        <v>4</v>
      </c>
      <c r="E1616" s="33"/>
      <c r="F1616" s="32">
        <f t="shared" si="52"/>
        <v>0</v>
      </c>
      <c r="G1616" s="31"/>
      <c r="H1616" s="31">
        <f t="shared" si="51"/>
        <v>3702.9</v>
      </c>
      <c r="I1616" s="34">
        <v>3219.91</v>
      </c>
    </row>
    <row r="1617" s="8" customFormat="1" ht="20.1" customHeight="1" spans="1:9">
      <c r="A1617" s="30" t="s">
        <v>3447</v>
      </c>
      <c r="B1617" s="30" t="s">
        <v>3448</v>
      </c>
      <c r="C1617" s="26" t="s">
        <v>2358</v>
      </c>
      <c r="D1617" s="27">
        <v>4</v>
      </c>
      <c r="E1617" s="33"/>
      <c r="F1617" s="32">
        <f t="shared" si="52"/>
        <v>0</v>
      </c>
      <c r="G1617" s="31"/>
      <c r="H1617" s="31">
        <f t="shared" si="51"/>
        <v>3718.86</v>
      </c>
      <c r="I1617" s="34">
        <v>3233.79</v>
      </c>
    </row>
    <row r="1618" s="8" customFormat="1" ht="20.1" customHeight="1" spans="1:9">
      <c r="A1618" s="30" t="s">
        <v>3449</v>
      </c>
      <c r="B1618" s="30" t="s">
        <v>3450</v>
      </c>
      <c r="C1618" s="26"/>
      <c r="D1618" s="27"/>
      <c r="E1618" s="31"/>
      <c r="F1618" s="32"/>
      <c r="G1618" s="31"/>
      <c r="H1618" s="31"/>
      <c r="I1618" s="34"/>
    </row>
    <row r="1619" s="8" customFormat="1" ht="20.1" customHeight="1" spans="1:9">
      <c r="A1619" s="30" t="s">
        <v>3451</v>
      </c>
      <c r="B1619" s="30" t="s">
        <v>3452</v>
      </c>
      <c r="C1619" s="26" t="s">
        <v>2358</v>
      </c>
      <c r="D1619" s="27">
        <v>210</v>
      </c>
      <c r="E1619" s="33"/>
      <c r="F1619" s="32">
        <f t="shared" si="52"/>
        <v>0</v>
      </c>
      <c r="G1619" s="31"/>
      <c r="H1619" s="31">
        <f t="shared" si="51"/>
        <v>1190.25</v>
      </c>
      <c r="I1619" s="34">
        <v>1035</v>
      </c>
    </row>
    <row r="1620" s="8" customFormat="1" ht="20.1" customHeight="1" spans="1:9">
      <c r="A1620" s="30" t="s">
        <v>3453</v>
      </c>
      <c r="B1620" s="30" t="s">
        <v>3454</v>
      </c>
      <c r="C1620" s="26"/>
      <c r="D1620" s="27"/>
      <c r="E1620" s="31"/>
      <c r="F1620" s="32"/>
      <c r="G1620" s="31"/>
      <c r="H1620" s="31"/>
      <c r="I1620" s="34"/>
    </row>
    <row r="1621" s="8" customFormat="1" ht="20.1" customHeight="1" spans="1:9">
      <c r="A1621" s="30" t="s">
        <v>3455</v>
      </c>
      <c r="B1621" s="30" t="s">
        <v>3456</v>
      </c>
      <c r="C1621" s="26" t="s">
        <v>2358</v>
      </c>
      <c r="D1621" s="27">
        <v>1</v>
      </c>
      <c r="E1621" s="33"/>
      <c r="F1621" s="32">
        <f t="shared" si="52"/>
        <v>0</v>
      </c>
      <c r="G1621" s="31"/>
      <c r="H1621" s="31">
        <f t="shared" si="51"/>
        <v>18371.15</v>
      </c>
      <c r="I1621" s="34">
        <v>15974.91</v>
      </c>
    </row>
    <row r="1622" s="8" customFormat="1" ht="20.1" customHeight="1" spans="1:9">
      <c r="A1622" s="30" t="s">
        <v>3457</v>
      </c>
      <c r="B1622" s="30" t="s">
        <v>3458</v>
      </c>
      <c r="C1622" s="26" t="s">
        <v>2358</v>
      </c>
      <c r="D1622" s="27">
        <v>6</v>
      </c>
      <c r="E1622" s="33"/>
      <c r="F1622" s="32">
        <f t="shared" si="52"/>
        <v>0</v>
      </c>
      <c r="G1622" s="31"/>
      <c r="H1622" s="31">
        <f t="shared" si="51"/>
        <v>18371.15</v>
      </c>
      <c r="I1622" s="34">
        <v>15974.91</v>
      </c>
    </row>
    <row r="1623" s="8" customFormat="1" ht="20.1" customHeight="1" spans="1:9">
      <c r="A1623" s="30" t="s">
        <v>3459</v>
      </c>
      <c r="B1623" s="30" t="s">
        <v>3460</v>
      </c>
      <c r="C1623" s="26" t="s">
        <v>2358</v>
      </c>
      <c r="D1623" s="27">
        <v>2</v>
      </c>
      <c r="E1623" s="33"/>
      <c r="F1623" s="32">
        <f t="shared" si="52"/>
        <v>0</v>
      </c>
      <c r="G1623" s="31"/>
      <c r="H1623" s="31">
        <f t="shared" si="51"/>
        <v>34283.51</v>
      </c>
      <c r="I1623" s="34">
        <v>29811.75</v>
      </c>
    </row>
    <row r="1624" s="8" customFormat="1" ht="20.1" customHeight="1" spans="1:9">
      <c r="A1624" s="30" t="s">
        <v>3461</v>
      </c>
      <c r="B1624" s="30" t="s">
        <v>3462</v>
      </c>
      <c r="C1624" s="26" t="s">
        <v>2358</v>
      </c>
      <c r="D1624" s="27">
        <v>1</v>
      </c>
      <c r="E1624" s="33"/>
      <c r="F1624" s="32">
        <f t="shared" si="52"/>
        <v>0</v>
      </c>
      <c r="G1624" s="31"/>
      <c r="H1624" s="31">
        <f t="shared" si="51"/>
        <v>38007.03</v>
      </c>
      <c r="I1624" s="34">
        <v>33049.59</v>
      </c>
    </row>
    <row r="1625" s="8" customFormat="1" ht="20.1" customHeight="1" spans="1:9">
      <c r="A1625" s="30" t="s">
        <v>3463</v>
      </c>
      <c r="B1625" s="30" t="s">
        <v>3464</v>
      </c>
      <c r="C1625" s="26"/>
      <c r="D1625" s="27"/>
      <c r="E1625" s="31"/>
      <c r="F1625" s="32"/>
      <c r="G1625" s="31"/>
      <c r="H1625" s="31"/>
      <c r="I1625" s="34"/>
    </row>
    <row r="1626" s="8" customFormat="1" ht="20.1" customHeight="1" spans="1:9">
      <c r="A1626" s="30" t="s">
        <v>3465</v>
      </c>
      <c r="B1626" s="30" t="s">
        <v>3466</v>
      </c>
      <c r="C1626" s="26" t="s">
        <v>2358</v>
      </c>
      <c r="D1626" s="27">
        <v>1</v>
      </c>
      <c r="E1626" s="33"/>
      <c r="F1626" s="32">
        <f t="shared" si="52"/>
        <v>0</v>
      </c>
      <c r="G1626" s="31"/>
      <c r="H1626" s="31">
        <f t="shared" si="51"/>
        <v>6296.2</v>
      </c>
      <c r="I1626" s="34">
        <v>5474.96</v>
      </c>
    </row>
    <row r="1627" s="8" customFormat="1" ht="20.1" customHeight="1" spans="1:9">
      <c r="A1627" s="30" t="s">
        <v>3467</v>
      </c>
      <c r="B1627" s="30" t="s">
        <v>3468</v>
      </c>
      <c r="C1627" s="26" t="s">
        <v>2358</v>
      </c>
      <c r="D1627" s="27">
        <v>2</v>
      </c>
      <c r="E1627" s="33"/>
      <c r="F1627" s="32">
        <f t="shared" si="52"/>
        <v>0</v>
      </c>
      <c r="G1627" s="31"/>
      <c r="H1627" s="31">
        <f t="shared" si="51"/>
        <v>10367.34</v>
      </c>
      <c r="I1627" s="34">
        <v>9015.08</v>
      </c>
    </row>
    <row r="1628" s="8" customFormat="1" ht="20.1" customHeight="1" spans="1:9">
      <c r="A1628" s="30" t="s">
        <v>3469</v>
      </c>
      <c r="B1628" s="30" t="s">
        <v>3470</v>
      </c>
      <c r="C1628" s="26" t="s">
        <v>2358</v>
      </c>
      <c r="D1628" s="27">
        <v>5</v>
      </c>
      <c r="E1628" s="33"/>
      <c r="F1628" s="32">
        <f t="shared" si="52"/>
        <v>0</v>
      </c>
      <c r="G1628" s="31"/>
      <c r="H1628" s="31">
        <f t="shared" si="51"/>
        <v>10487.14</v>
      </c>
      <c r="I1628" s="34">
        <v>9119.25</v>
      </c>
    </row>
    <row r="1629" s="8" customFormat="1" ht="20.1" customHeight="1" spans="1:9">
      <c r="A1629" s="30" t="s">
        <v>3471</v>
      </c>
      <c r="B1629" s="30" t="s">
        <v>3472</v>
      </c>
      <c r="C1629" s="26" t="s">
        <v>2358</v>
      </c>
      <c r="D1629" s="27">
        <v>2</v>
      </c>
      <c r="E1629" s="33"/>
      <c r="F1629" s="32">
        <f t="shared" si="52"/>
        <v>0</v>
      </c>
      <c r="G1629" s="31"/>
      <c r="H1629" s="31">
        <f t="shared" si="51"/>
        <v>23599.99</v>
      </c>
      <c r="I1629" s="34">
        <v>20521.73</v>
      </c>
    </row>
    <row r="1630" s="8" customFormat="1" ht="20.1" customHeight="1" spans="1:9">
      <c r="A1630" s="30" t="s">
        <v>3473</v>
      </c>
      <c r="B1630" s="30" t="s">
        <v>3474</v>
      </c>
      <c r="C1630" s="26"/>
      <c r="D1630" s="27"/>
      <c r="E1630" s="31"/>
      <c r="F1630" s="32"/>
      <c r="G1630" s="31"/>
      <c r="H1630" s="31"/>
      <c r="I1630" s="34"/>
    </row>
    <row r="1631" s="8" customFormat="1" ht="20.1" customHeight="1" spans="1:9">
      <c r="A1631" s="30" t="s">
        <v>3475</v>
      </c>
      <c r="B1631" s="30" t="s">
        <v>3474</v>
      </c>
      <c r="C1631" s="26" t="s">
        <v>131</v>
      </c>
      <c r="D1631" s="27">
        <v>2</v>
      </c>
      <c r="E1631" s="33"/>
      <c r="F1631" s="32">
        <f t="shared" si="52"/>
        <v>0</v>
      </c>
      <c r="G1631" s="31"/>
      <c r="H1631" s="31">
        <f t="shared" si="51"/>
        <v>3719.1</v>
      </c>
      <c r="I1631" s="34">
        <v>3234</v>
      </c>
    </row>
    <row r="1632" s="8" customFormat="1" ht="20.1" customHeight="1" spans="1:9">
      <c r="A1632" s="30" t="s">
        <v>3476</v>
      </c>
      <c r="B1632" s="30" t="s">
        <v>3466</v>
      </c>
      <c r="C1632" s="26"/>
      <c r="D1632" s="27"/>
      <c r="E1632" s="31"/>
      <c r="F1632" s="32"/>
      <c r="G1632" s="31"/>
      <c r="H1632" s="31"/>
      <c r="I1632" s="34"/>
    </row>
    <row r="1633" s="8" customFormat="1" ht="20.1" customHeight="1" spans="1:9">
      <c r="A1633" s="30" t="s">
        <v>3477</v>
      </c>
      <c r="B1633" s="30" t="s">
        <v>3478</v>
      </c>
      <c r="C1633" s="26" t="s">
        <v>1112</v>
      </c>
      <c r="D1633" s="27">
        <v>1</v>
      </c>
      <c r="E1633" s="33"/>
      <c r="F1633" s="32">
        <f t="shared" si="52"/>
        <v>0</v>
      </c>
      <c r="G1633" s="31"/>
      <c r="H1633" s="31">
        <f t="shared" si="51"/>
        <v>176749.48</v>
      </c>
      <c r="I1633" s="34">
        <v>153695.2</v>
      </c>
    </row>
    <row r="1634" s="8" customFormat="1" ht="20.1" customHeight="1" spans="1:9">
      <c r="A1634" s="30" t="s">
        <v>3479</v>
      </c>
      <c r="B1634" s="30" t="s">
        <v>3480</v>
      </c>
      <c r="C1634" s="26" t="s">
        <v>1112</v>
      </c>
      <c r="D1634" s="27">
        <v>1</v>
      </c>
      <c r="E1634" s="33"/>
      <c r="F1634" s="32">
        <f t="shared" si="52"/>
        <v>0</v>
      </c>
      <c r="G1634" s="31"/>
      <c r="H1634" s="31">
        <f t="shared" si="51"/>
        <v>225846.57</v>
      </c>
      <c r="I1634" s="34">
        <v>196388.32</v>
      </c>
    </row>
    <row r="1635" s="8" customFormat="1" ht="20.1" customHeight="1" spans="1:9">
      <c r="A1635" s="30" t="s">
        <v>3481</v>
      </c>
      <c r="B1635" s="30" t="s">
        <v>3482</v>
      </c>
      <c r="C1635" s="26"/>
      <c r="D1635" s="27"/>
      <c r="E1635" s="31"/>
      <c r="F1635" s="32"/>
      <c r="G1635" s="31"/>
      <c r="H1635" s="31"/>
      <c r="I1635" s="34"/>
    </row>
    <row r="1636" s="8" customFormat="1" ht="20.1" customHeight="1" spans="1:9">
      <c r="A1636" s="30" t="s">
        <v>3483</v>
      </c>
      <c r="B1636" s="30" t="s">
        <v>3484</v>
      </c>
      <c r="C1636" s="26" t="s">
        <v>1112</v>
      </c>
      <c r="D1636" s="27">
        <v>4</v>
      </c>
      <c r="E1636" s="33"/>
      <c r="F1636" s="32">
        <f t="shared" si="52"/>
        <v>0</v>
      </c>
      <c r="G1636" s="31"/>
      <c r="H1636" s="31">
        <f t="shared" si="51"/>
        <v>34236.13</v>
      </c>
      <c r="I1636" s="34">
        <v>29770.55</v>
      </c>
    </row>
    <row r="1637" s="8" customFormat="1" ht="20.1" customHeight="1" spans="1:9">
      <c r="A1637" s="30" t="s">
        <v>3485</v>
      </c>
      <c r="B1637" s="30" t="s">
        <v>3486</v>
      </c>
      <c r="C1637" s="26" t="s">
        <v>131</v>
      </c>
      <c r="D1637" s="27">
        <v>2</v>
      </c>
      <c r="E1637" s="33"/>
      <c r="F1637" s="32">
        <f t="shared" si="52"/>
        <v>0</v>
      </c>
      <c r="G1637" s="31"/>
      <c r="H1637" s="31">
        <f t="shared" ref="H1637:H1700" si="53">ROUND(ROUND(I1637,2)*1.15,2)</f>
        <v>7449.99</v>
      </c>
      <c r="I1637" s="34">
        <v>6478.25</v>
      </c>
    </row>
    <row r="1638" s="8" customFormat="1" ht="20.1" customHeight="1" spans="1:9">
      <c r="A1638" s="30" t="s">
        <v>3487</v>
      </c>
      <c r="B1638" s="30" t="s">
        <v>3488</v>
      </c>
      <c r="C1638" s="26" t="s">
        <v>1112</v>
      </c>
      <c r="D1638" s="27">
        <v>2</v>
      </c>
      <c r="E1638" s="33"/>
      <c r="F1638" s="32">
        <f t="shared" si="52"/>
        <v>0</v>
      </c>
      <c r="G1638" s="31"/>
      <c r="H1638" s="31">
        <f t="shared" si="53"/>
        <v>61637.94</v>
      </c>
      <c r="I1638" s="34">
        <v>53598.21</v>
      </c>
    </row>
    <row r="1639" s="8" customFormat="1" ht="20.1" customHeight="1" spans="1:9">
      <c r="A1639" s="30" t="s">
        <v>3489</v>
      </c>
      <c r="B1639" s="30" t="s">
        <v>3490</v>
      </c>
      <c r="C1639" s="26" t="s">
        <v>1112</v>
      </c>
      <c r="D1639" s="27">
        <v>1</v>
      </c>
      <c r="E1639" s="33"/>
      <c r="F1639" s="32">
        <f t="shared" si="52"/>
        <v>0</v>
      </c>
      <c r="G1639" s="31"/>
      <c r="H1639" s="31">
        <f t="shared" si="53"/>
        <v>10313.34</v>
      </c>
      <c r="I1639" s="34">
        <v>8968.12</v>
      </c>
    </row>
    <row r="1640" s="8" customFormat="1" ht="20.1" customHeight="1" spans="1:9">
      <c r="A1640" s="30" t="s">
        <v>3491</v>
      </c>
      <c r="B1640" s="30" t="s">
        <v>3492</v>
      </c>
      <c r="C1640" s="26" t="s">
        <v>1155</v>
      </c>
      <c r="D1640" s="27">
        <v>2</v>
      </c>
      <c r="E1640" s="33"/>
      <c r="F1640" s="32">
        <f t="shared" si="52"/>
        <v>0</v>
      </c>
      <c r="G1640" s="31"/>
      <c r="H1640" s="31">
        <f t="shared" si="53"/>
        <v>3170.69</v>
      </c>
      <c r="I1640" s="34">
        <v>2757.12</v>
      </c>
    </row>
    <row r="1641" s="8" customFormat="1" ht="20.1" customHeight="1" spans="1:9">
      <c r="A1641" s="30" t="s">
        <v>3493</v>
      </c>
      <c r="B1641" s="30" t="s">
        <v>3494</v>
      </c>
      <c r="C1641" s="26" t="s">
        <v>1155</v>
      </c>
      <c r="D1641" s="27">
        <v>2</v>
      </c>
      <c r="E1641" s="33"/>
      <c r="F1641" s="32">
        <f t="shared" si="52"/>
        <v>0</v>
      </c>
      <c r="G1641" s="31"/>
      <c r="H1641" s="31">
        <f t="shared" si="53"/>
        <v>2162.23</v>
      </c>
      <c r="I1641" s="34">
        <v>1880.2</v>
      </c>
    </row>
    <row r="1642" s="8" customFormat="1" ht="20.1" customHeight="1" spans="1:9">
      <c r="A1642" s="30" t="s">
        <v>3495</v>
      </c>
      <c r="B1642" s="30" t="s">
        <v>3496</v>
      </c>
      <c r="C1642" s="26" t="s">
        <v>1112</v>
      </c>
      <c r="D1642" s="27">
        <v>2</v>
      </c>
      <c r="E1642" s="33"/>
      <c r="F1642" s="32">
        <f t="shared" si="52"/>
        <v>0</v>
      </c>
      <c r="G1642" s="31"/>
      <c r="H1642" s="31">
        <f t="shared" si="53"/>
        <v>45870.42</v>
      </c>
      <c r="I1642" s="34">
        <v>39887.32</v>
      </c>
    </row>
    <row r="1643" s="8" customFormat="1" ht="20.1" customHeight="1" spans="1:9">
      <c r="A1643" s="30" t="s">
        <v>3497</v>
      </c>
      <c r="B1643" s="30" t="s">
        <v>3498</v>
      </c>
      <c r="C1643" s="26" t="s">
        <v>1112</v>
      </c>
      <c r="D1643" s="27">
        <v>2</v>
      </c>
      <c r="E1643" s="33"/>
      <c r="F1643" s="32">
        <f t="shared" si="52"/>
        <v>0</v>
      </c>
      <c r="G1643" s="31"/>
      <c r="H1643" s="31">
        <f t="shared" si="53"/>
        <v>32724.68</v>
      </c>
      <c r="I1643" s="34">
        <v>28456.24</v>
      </c>
    </row>
    <row r="1644" s="8" customFormat="1" ht="20.1" customHeight="1" spans="1:9">
      <c r="A1644" s="30" t="s">
        <v>3499</v>
      </c>
      <c r="B1644" s="30" t="s">
        <v>3500</v>
      </c>
      <c r="C1644" s="26" t="s">
        <v>1112</v>
      </c>
      <c r="D1644" s="27">
        <v>2</v>
      </c>
      <c r="E1644" s="33"/>
      <c r="F1644" s="32">
        <f t="shared" si="52"/>
        <v>0</v>
      </c>
      <c r="G1644" s="31"/>
      <c r="H1644" s="31">
        <f t="shared" si="53"/>
        <v>7681.72</v>
      </c>
      <c r="I1644" s="34">
        <v>6679.76</v>
      </c>
    </row>
    <row r="1645" s="8" customFormat="1" ht="20.1" customHeight="1" spans="1:9">
      <c r="A1645" s="30" t="s">
        <v>3501</v>
      </c>
      <c r="B1645" s="30" t="s">
        <v>3502</v>
      </c>
      <c r="C1645" s="26" t="s">
        <v>1112</v>
      </c>
      <c r="D1645" s="27">
        <v>2</v>
      </c>
      <c r="E1645" s="33"/>
      <c r="F1645" s="32">
        <f t="shared" si="52"/>
        <v>0</v>
      </c>
      <c r="G1645" s="31"/>
      <c r="H1645" s="31">
        <f t="shared" si="53"/>
        <v>82312.72</v>
      </c>
      <c r="I1645" s="34">
        <v>71576.28</v>
      </c>
    </row>
    <row r="1646" s="8" customFormat="1" ht="20.1" customHeight="1" spans="1:9">
      <c r="A1646" s="30" t="s">
        <v>3503</v>
      </c>
      <c r="B1646" s="30" t="s">
        <v>3492</v>
      </c>
      <c r="C1646" s="26" t="s">
        <v>1155</v>
      </c>
      <c r="D1646" s="27">
        <v>1</v>
      </c>
      <c r="E1646" s="33"/>
      <c r="F1646" s="32">
        <f t="shared" si="52"/>
        <v>0</v>
      </c>
      <c r="G1646" s="31"/>
      <c r="H1646" s="31">
        <f t="shared" si="53"/>
        <v>3170.69</v>
      </c>
      <c r="I1646" s="34">
        <v>2757.12</v>
      </c>
    </row>
    <row r="1647" s="8" customFormat="1" ht="20.1" customHeight="1" spans="1:9">
      <c r="A1647" s="30" t="s">
        <v>3504</v>
      </c>
      <c r="B1647" s="30" t="s">
        <v>3505</v>
      </c>
      <c r="C1647" s="26" t="s">
        <v>1155</v>
      </c>
      <c r="D1647" s="27">
        <v>1</v>
      </c>
      <c r="E1647" s="33"/>
      <c r="F1647" s="32">
        <f t="shared" si="52"/>
        <v>0</v>
      </c>
      <c r="G1647" s="31"/>
      <c r="H1647" s="31">
        <f t="shared" si="53"/>
        <v>4990.23</v>
      </c>
      <c r="I1647" s="34">
        <v>4339.33</v>
      </c>
    </row>
    <row r="1648" s="8" customFormat="1" ht="20.1" customHeight="1" spans="1:9">
      <c r="A1648" s="30" t="s">
        <v>3506</v>
      </c>
      <c r="B1648" s="30" t="s">
        <v>3507</v>
      </c>
      <c r="C1648" s="26" t="s">
        <v>1112</v>
      </c>
      <c r="D1648" s="27">
        <v>2</v>
      </c>
      <c r="E1648" s="33"/>
      <c r="F1648" s="32">
        <f t="shared" si="52"/>
        <v>0</v>
      </c>
      <c r="G1648" s="31"/>
      <c r="H1648" s="31">
        <f t="shared" si="53"/>
        <v>51329.03</v>
      </c>
      <c r="I1648" s="34">
        <v>44633.94</v>
      </c>
    </row>
    <row r="1649" s="8" customFormat="1" ht="20.1" customHeight="1" spans="1:9">
      <c r="A1649" s="30" t="s">
        <v>3508</v>
      </c>
      <c r="B1649" s="30" t="s">
        <v>3509</v>
      </c>
      <c r="C1649" s="26" t="s">
        <v>1112</v>
      </c>
      <c r="D1649" s="27">
        <v>2</v>
      </c>
      <c r="E1649" s="33"/>
      <c r="F1649" s="32">
        <f t="shared" si="52"/>
        <v>0</v>
      </c>
      <c r="G1649" s="31"/>
      <c r="H1649" s="31">
        <f t="shared" si="53"/>
        <v>32003.44</v>
      </c>
      <c r="I1649" s="34">
        <v>27829.08</v>
      </c>
    </row>
    <row r="1650" s="8" customFormat="1" ht="20.1" customHeight="1" spans="1:9">
      <c r="A1650" s="30" t="s">
        <v>3510</v>
      </c>
      <c r="B1650" s="30" t="s">
        <v>3511</v>
      </c>
      <c r="C1650" s="26" t="s">
        <v>1155</v>
      </c>
      <c r="D1650" s="27">
        <v>1</v>
      </c>
      <c r="E1650" s="33"/>
      <c r="F1650" s="32">
        <f t="shared" si="52"/>
        <v>0</v>
      </c>
      <c r="G1650" s="31"/>
      <c r="H1650" s="31">
        <f t="shared" si="53"/>
        <v>7486.33</v>
      </c>
      <c r="I1650" s="34">
        <v>6509.85</v>
      </c>
    </row>
    <row r="1651" s="8" customFormat="1" ht="20.1" customHeight="1" spans="1:9">
      <c r="A1651" s="30" t="s">
        <v>3512</v>
      </c>
      <c r="B1651" s="30" t="s">
        <v>3513</v>
      </c>
      <c r="C1651" s="26" t="s">
        <v>1155</v>
      </c>
      <c r="D1651" s="27">
        <v>1</v>
      </c>
      <c r="E1651" s="33"/>
      <c r="F1651" s="32">
        <f t="shared" si="52"/>
        <v>0</v>
      </c>
      <c r="G1651" s="31"/>
      <c r="H1651" s="31">
        <f t="shared" si="53"/>
        <v>13011.71</v>
      </c>
      <c r="I1651" s="34">
        <v>11314.53</v>
      </c>
    </row>
    <row r="1652" s="8" customFormat="1" ht="20.1" customHeight="1" spans="1:9">
      <c r="A1652" s="30" t="s">
        <v>3514</v>
      </c>
      <c r="B1652" s="30" t="s">
        <v>3515</v>
      </c>
      <c r="C1652" s="26" t="s">
        <v>1155</v>
      </c>
      <c r="D1652" s="27">
        <v>4</v>
      </c>
      <c r="E1652" s="33"/>
      <c r="F1652" s="32">
        <f t="shared" si="52"/>
        <v>0</v>
      </c>
      <c r="G1652" s="31"/>
      <c r="H1652" s="31">
        <f t="shared" si="53"/>
        <v>2916.12</v>
      </c>
      <c r="I1652" s="34">
        <v>2535.76</v>
      </c>
    </row>
    <row r="1653" s="8" customFormat="1" ht="20.1" customHeight="1" spans="1:9">
      <c r="A1653" s="30" t="s">
        <v>3516</v>
      </c>
      <c r="B1653" s="30" t="s">
        <v>3517</v>
      </c>
      <c r="C1653" s="26"/>
      <c r="D1653" s="27"/>
      <c r="E1653" s="31"/>
      <c r="F1653" s="32"/>
      <c r="G1653" s="31"/>
      <c r="H1653" s="31"/>
      <c r="I1653" s="34"/>
    </row>
    <row r="1654" s="8" customFormat="1" ht="20.1" customHeight="1" spans="1:9">
      <c r="A1654" s="30" t="s">
        <v>3518</v>
      </c>
      <c r="B1654" s="30" t="s">
        <v>3519</v>
      </c>
      <c r="C1654" s="26"/>
      <c r="D1654" s="27"/>
      <c r="E1654" s="31"/>
      <c r="F1654" s="32"/>
      <c r="G1654" s="31"/>
      <c r="H1654" s="31"/>
      <c r="I1654" s="34"/>
    </row>
    <row r="1655" s="8" customFormat="1" ht="20.1" customHeight="1" spans="1:9">
      <c r="A1655" s="30" t="s">
        <v>3520</v>
      </c>
      <c r="B1655" s="30" t="s">
        <v>3519</v>
      </c>
      <c r="C1655" s="26" t="s">
        <v>68</v>
      </c>
      <c r="D1655" s="27">
        <v>12098.716</v>
      </c>
      <c r="E1655" s="33"/>
      <c r="F1655" s="32">
        <f t="shared" si="52"/>
        <v>0</v>
      </c>
      <c r="G1655" s="31"/>
      <c r="H1655" s="31">
        <f t="shared" si="53"/>
        <v>3.34</v>
      </c>
      <c r="I1655" s="34">
        <v>2.9</v>
      </c>
    </row>
    <row r="1656" s="8" customFormat="1" ht="20.1" customHeight="1" spans="1:9">
      <c r="A1656" s="30" t="s">
        <v>3521</v>
      </c>
      <c r="B1656" s="30" t="s">
        <v>60</v>
      </c>
      <c r="C1656" s="26"/>
      <c r="D1656" s="27"/>
      <c r="E1656" s="31"/>
      <c r="F1656" s="32"/>
      <c r="G1656" s="31"/>
      <c r="H1656" s="31"/>
      <c r="I1656" s="34"/>
    </row>
    <row r="1657" s="8" customFormat="1" ht="20.1" customHeight="1" spans="1:9">
      <c r="A1657" s="30" t="s">
        <v>3522</v>
      </c>
      <c r="B1657" s="30" t="s">
        <v>3523</v>
      </c>
      <c r="C1657" s="26"/>
      <c r="D1657" s="27"/>
      <c r="E1657" s="31"/>
      <c r="F1657" s="32"/>
      <c r="G1657" s="31"/>
      <c r="H1657" s="31"/>
      <c r="I1657" s="34"/>
    </row>
    <row r="1658" s="8" customFormat="1" ht="20.1" customHeight="1" spans="1:9">
      <c r="A1658" s="30" t="s">
        <v>3524</v>
      </c>
      <c r="B1658" s="30" t="s">
        <v>3525</v>
      </c>
      <c r="C1658" s="26" t="s">
        <v>68</v>
      </c>
      <c r="D1658" s="27">
        <v>3578.8</v>
      </c>
      <c r="E1658" s="33"/>
      <c r="F1658" s="32">
        <f t="shared" si="52"/>
        <v>0</v>
      </c>
      <c r="G1658" s="31"/>
      <c r="H1658" s="31">
        <f t="shared" si="53"/>
        <v>69.93</v>
      </c>
      <c r="I1658" s="34">
        <v>60.81</v>
      </c>
    </row>
    <row r="1659" s="8" customFormat="1" ht="20.1" customHeight="1" spans="1:9">
      <c r="A1659" s="30" t="s">
        <v>3526</v>
      </c>
      <c r="B1659" s="30" t="s">
        <v>3527</v>
      </c>
      <c r="C1659" s="26" t="s">
        <v>68</v>
      </c>
      <c r="D1659" s="27">
        <v>3578.8</v>
      </c>
      <c r="E1659" s="33"/>
      <c r="F1659" s="32">
        <f t="shared" si="52"/>
        <v>0</v>
      </c>
      <c r="G1659" s="31"/>
      <c r="H1659" s="31">
        <f t="shared" si="53"/>
        <v>71.58</v>
      </c>
      <c r="I1659" s="34">
        <v>62.24</v>
      </c>
    </row>
    <row r="1660" s="8" customFormat="1" ht="20.1" customHeight="1" spans="1:9">
      <c r="A1660" s="30" t="s">
        <v>3528</v>
      </c>
      <c r="B1660" s="30" t="s">
        <v>3529</v>
      </c>
      <c r="C1660" s="26" t="s">
        <v>68</v>
      </c>
      <c r="D1660" s="27">
        <v>1979.93</v>
      </c>
      <c r="E1660" s="33"/>
      <c r="F1660" s="32">
        <f t="shared" si="52"/>
        <v>0</v>
      </c>
      <c r="G1660" s="31"/>
      <c r="H1660" s="31">
        <f t="shared" si="53"/>
        <v>111.29</v>
      </c>
      <c r="I1660" s="34">
        <v>96.77</v>
      </c>
    </row>
    <row r="1661" s="8" customFormat="1" ht="20.1" customHeight="1" spans="1:9">
      <c r="A1661" s="30" t="s">
        <v>3530</v>
      </c>
      <c r="B1661" s="30" t="s">
        <v>3531</v>
      </c>
      <c r="C1661" s="26" t="s">
        <v>68</v>
      </c>
      <c r="D1661" s="27">
        <v>1942.77</v>
      </c>
      <c r="E1661" s="33"/>
      <c r="F1661" s="32">
        <f t="shared" si="52"/>
        <v>0</v>
      </c>
      <c r="G1661" s="31"/>
      <c r="H1661" s="31">
        <f t="shared" si="53"/>
        <v>183.33</v>
      </c>
      <c r="I1661" s="34">
        <v>159.42</v>
      </c>
    </row>
    <row r="1662" s="8" customFormat="1" ht="20.1" customHeight="1" spans="1:9">
      <c r="A1662" s="30" t="s">
        <v>3532</v>
      </c>
      <c r="B1662" s="30" t="s">
        <v>3533</v>
      </c>
      <c r="C1662" s="26" t="s">
        <v>68</v>
      </c>
      <c r="D1662" s="27">
        <v>2767.5</v>
      </c>
      <c r="E1662" s="33"/>
      <c r="F1662" s="32">
        <f t="shared" si="52"/>
        <v>0</v>
      </c>
      <c r="G1662" s="31"/>
      <c r="H1662" s="31">
        <f t="shared" si="53"/>
        <v>191.44</v>
      </c>
      <c r="I1662" s="34">
        <v>166.47</v>
      </c>
    </row>
    <row r="1663" s="8" customFormat="1" ht="20.1" customHeight="1" spans="1:9">
      <c r="A1663" s="30" t="s">
        <v>3534</v>
      </c>
      <c r="B1663" s="30" t="s">
        <v>3535</v>
      </c>
      <c r="C1663" s="26" t="s">
        <v>68</v>
      </c>
      <c r="D1663" s="27">
        <v>249.99</v>
      </c>
      <c r="E1663" s="33"/>
      <c r="F1663" s="32">
        <f t="shared" si="52"/>
        <v>0</v>
      </c>
      <c r="G1663" s="31"/>
      <c r="H1663" s="31">
        <f t="shared" si="53"/>
        <v>258.87</v>
      </c>
      <c r="I1663" s="34">
        <v>225.1</v>
      </c>
    </row>
    <row r="1664" s="8" customFormat="1" ht="20.1" customHeight="1" spans="1:9">
      <c r="A1664" s="30" t="s">
        <v>3536</v>
      </c>
      <c r="B1664" s="30" t="s">
        <v>3537</v>
      </c>
      <c r="C1664" s="26" t="s">
        <v>68</v>
      </c>
      <c r="D1664" s="27">
        <v>1244.42</v>
      </c>
      <c r="E1664" s="33"/>
      <c r="F1664" s="32">
        <f t="shared" si="52"/>
        <v>0</v>
      </c>
      <c r="G1664" s="31"/>
      <c r="H1664" s="31">
        <f t="shared" si="53"/>
        <v>108.99</v>
      </c>
      <c r="I1664" s="34">
        <v>94.77</v>
      </c>
    </row>
    <row r="1665" s="8" customFormat="1" ht="20.1" customHeight="1" spans="1:9">
      <c r="A1665" s="30" t="s">
        <v>3538</v>
      </c>
      <c r="B1665" s="30" t="s">
        <v>63</v>
      </c>
      <c r="C1665" s="26"/>
      <c r="D1665" s="27"/>
      <c r="E1665" s="31"/>
      <c r="F1665" s="32"/>
      <c r="G1665" s="31"/>
      <c r="H1665" s="31"/>
      <c r="I1665" s="34"/>
    </row>
    <row r="1666" s="8" customFormat="1" ht="20.1" customHeight="1" spans="1:9">
      <c r="A1666" s="30" t="s">
        <v>3539</v>
      </c>
      <c r="B1666" s="30" t="s">
        <v>3540</v>
      </c>
      <c r="C1666" s="26" t="s">
        <v>68</v>
      </c>
      <c r="D1666" s="27">
        <v>1979.93</v>
      </c>
      <c r="E1666" s="33"/>
      <c r="F1666" s="32">
        <f t="shared" si="52"/>
        <v>0</v>
      </c>
      <c r="G1666" s="31"/>
      <c r="H1666" s="31">
        <f t="shared" si="53"/>
        <v>30.34</v>
      </c>
      <c r="I1666" s="34">
        <v>26.38</v>
      </c>
    </row>
    <row r="1667" s="8" customFormat="1" ht="20.1" customHeight="1" spans="1:9">
      <c r="A1667" s="30" t="s">
        <v>3541</v>
      </c>
      <c r="B1667" s="30" t="s">
        <v>3542</v>
      </c>
      <c r="C1667" s="26" t="s">
        <v>68</v>
      </c>
      <c r="D1667" s="27">
        <v>413.34</v>
      </c>
      <c r="E1667" s="33"/>
      <c r="F1667" s="32">
        <f t="shared" si="52"/>
        <v>0</v>
      </c>
      <c r="G1667" s="31"/>
      <c r="H1667" s="31">
        <f t="shared" si="53"/>
        <v>48.14</v>
      </c>
      <c r="I1667" s="34">
        <v>41.86</v>
      </c>
    </row>
    <row r="1668" s="8" customFormat="1" ht="20.1" customHeight="1" spans="1:9">
      <c r="A1668" s="30" t="s">
        <v>3543</v>
      </c>
      <c r="B1668" s="30" t="s">
        <v>3544</v>
      </c>
      <c r="C1668" s="26" t="s">
        <v>68</v>
      </c>
      <c r="D1668" s="27">
        <v>1244.42</v>
      </c>
      <c r="E1668" s="33"/>
      <c r="F1668" s="32">
        <f t="shared" si="52"/>
        <v>0</v>
      </c>
      <c r="G1668" s="31"/>
      <c r="H1668" s="31">
        <f t="shared" si="53"/>
        <v>47.98</v>
      </c>
      <c r="I1668" s="34">
        <v>41.72</v>
      </c>
    </row>
    <row r="1669" s="8" customFormat="1" ht="20.1" customHeight="1" spans="1:9">
      <c r="A1669" s="30" t="s">
        <v>3545</v>
      </c>
      <c r="B1669" s="30" t="s">
        <v>3546</v>
      </c>
      <c r="C1669" s="26"/>
      <c r="D1669" s="27"/>
      <c r="E1669" s="31"/>
      <c r="F1669" s="32"/>
      <c r="G1669" s="31"/>
      <c r="H1669" s="31"/>
      <c r="I1669" s="34"/>
    </row>
    <row r="1670" s="8" customFormat="1" ht="20.1" customHeight="1" spans="1:9">
      <c r="A1670" s="30" t="s">
        <v>3547</v>
      </c>
      <c r="B1670" s="30" t="s">
        <v>3548</v>
      </c>
      <c r="C1670" s="26" t="s">
        <v>68</v>
      </c>
      <c r="D1670" s="27">
        <v>1942.77</v>
      </c>
      <c r="E1670" s="33"/>
      <c r="F1670" s="32">
        <f t="shared" si="52"/>
        <v>0</v>
      </c>
      <c r="G1670" s="31"/>
      <c r="H1670" s="31">
        <f t="shared" si="53"/>
        <v>38.2</v>
      </c>
      <c r="I1670" s="34">
        <v>33.22</v>
      </c>
    </row>
    <row r="1671" s="8" customFormat="1" ht="20.1" customHeight="1" spans="1:9">
      <c r="A1671" s="30" t="s">
        <v>3549</v>
      </c>
      <c r="B1671" s="30" t="s">
        <v>3550</v>
      </c>
      <c r="C1671" s="26" t="s">
        <v>68</v>
      </c>
      <c r="D1671" s="27">
        <v>3017.49</v>
      </c>
      <c r="E1671" s="33"/>
      <c r="F1671" s="32">
        <f t="shared" ref="F1671:F1734" si="54">IF(OR(E1671&lt;G1671,E1671&gt;H1671),"不符合单价范围",(ROUND(ROUND(E1671,2)*D1671,0)))</f>
        <v>0</v>
      </c>
      <c r="G1671" s="31"/>
      <c r="H1671" s="31">
        <f t="shared" si="53"/>
        <v>54.53</v>
      </c>
      <c r="I1671" s="34">
        <v>47.42</v>
      </c>
    </row>
    <row r="1672" s="8" customFormat="1" ht="20.1" customHeight="1" spans="1:9">
      <c r="A1672" s="30" t="s">
        <v>3551</v>
      </c>
      <c r="B1672" s="30" t="s">
        <v>3552</v>
      </c>
      <c r="C1672" s="26"/>
      <c r="D1672" s="27"/>
      <c r="E1672" s="31"/>
      <c r="F1672" s="32"/>
      <c r="G1672" s="31"/>
      <c r="H1672" s="31"/>
      <c r="I1672" s="34"/>
    </row>
    <row r="1673" s="8" customFormat="1" ht="20.1" customHeight="1" spans="1:9">
      <c r="A1673" s="30" t="s">
        <v>3553</v>
      </c>
      <c r="B1673" s="30" t="s">
        <v>3554</v>
      </c>
      <c r="C1673" s="26" t="s">
        <v>68</v>
      </c>
      <c r="D1673" s="27">
        <v>413.34</v>
      </c>
      <c r="E1673" s="33"/>
      <c r="F1673" s="32">
        <f t="shared" si="54"/>
        <v>0</v>
      </c>
      <c r="G1673" s="31"/>
      <c r="H1673" s="31">
        <f t="shared" si="53"/>
        <v>9.42</v>
      </c>
      <c r="I1673" s="34">
        <v>8.19</v>
      </c>
    </row>
    <row r="1674" s="8" customFormat="1" ht="20.1" customHeight="1" spans="1:9">
      <c r="A1674" s="30" t="s">
        <v>3555</v>
      </c>
      <c r="B1674" s="30" t="s">
        <v>3556</v>
      </c>
      <c r="C1674" s="26"/>
      <c r="D1674" s="27"/>
      <c r="E1674" s="31"/>
      <c r="F1674" s="32"/>
      <c r="G1674" s="31"/>
      <c r="H1674" s="31"/>
      <c r="I1674" s="34"/>
    </row>
    <row r="1675" s="8" customFormat="1" ht="20.1" customHeight="1" spans="1:9">
      <c r="A1675" s="30" t="s">
        <v>3557</v>
      </c>
      <c r="B1675" s="30" t="s">
        <v>3558</v>
      </c>
      <c r="C1675" s="26" t="s">
        <v>68</v>
      </c>
      <c r="D1675" s="27">
        <v>413.34</v>
      </c>
      <c r="E1675" s="33"/>
      <c r="F1675" s="32">
        <f t="shared" si="54"/>
        <v>0</v>
      </c>
      <c r="G1675" s="31"/>
      <c r="H1675" s="31">
        <f t="shared" si="53"/>
        <v>125.95</v>
      </c>
      <c r="I1675" s="34">
        <v>109.52</v>
      </c>
    </row>
    <row r="1676" s="8" customFormat="1" ht="20.1" customHeight="1" spans="1:9">
      <c r="A1676" s="30" t="s">
        <v>3559</v>
      </c>
      <c r="B1676" s="30" t="s">
        <v>3560</v>
      </c>
      <c r="C1676" s="26"/>
      <c r="D1676" s="27"/>
      <c r="E1676" s="31"/>
      <c r="F1676" s="32"/>
      <c r="G1676" s="31"/>
      <c r="H1676" s="31"/>
      <c r="I1676" s="34"/>
    </row>
    <row r="1677" s="8" customFormat="1" ht="20.1" customHeight="1" spans="1:9">
      <c r="A1677" s="30" t="s">
        <v>3561</v>
      </c>
      <c r="B1677" s="30" t="s">
        <v>3562</v>
      </c>
      <c r="C1677" s="26" t="s">
        <v>68</v>
      </c>
      <c r="D1677" s="27">
        <v>1979.93</v>
      </c>
      <c r="E1677" s="33"/>
      <c r="F1677" s="32">
        <f t="shared" si="54"/>
        <v>0</v>
      </c>
      <c r="G1677" s="31"/>
      <c r="H1677" s="31">
        <f t="shared" si="53"/>
        <v>73.39</v>
      </c>
      <c r="I1677" s="34">
        <v>63.82</v>
      </c>
    </row>
    <row r="1678" s="8" customFormat="1" ht="20.1" customHeight="1" spans="1:9">
      <c r="A1678" s="30" t="s">
        <v>3563</v>
      </c>
      <c r="B1678" s="30" t="s">
        <v>3564</v>
      </c>
      <c r="C1678" s="26" t="s">
        <v>68</v>
      </c>
      <c r="D1678" s="27">
        <v>45</v>
      </c>
      <c r="E1678" s="33"/>
      <c r="F1678" s="32">
        <f t="shared" si="54"/>
        <v>0</v>
      </c>
      <c r="G1678" s="31"/>
      <c r="H1678" s="31">
        <f t="shared" si="53"/>
        <v>73.38</v>
      </c>
      <c r="I1678" s="34">
        <v>63.81</v>
      </c>
    </row>
    <row r="1679" s="8" customFormat="1" ht="20.1" customHeight="1" spans="1:9">
      <c r="A1679" s="30" t="s">
        <v>3565</v>
      </c>
      <c r="B1679" s="30" t="s">
        <v>3566</v>
      </c>
      <c r="C1679" s="26" t="s">
        <v>68</v>
      </c>
      <c r="D1679" s="27">
        <v>45</v>
      </c>
      <c r="E1679" s="33"/>
      <c r="F1679" s="32">
        <f t="shared" si="54"/>
        <v>0</v>
      </c>
      <c r="G1679" s="31"/>
      <c r="H1679" s="31">
        <f t="shared" si="53"/>
        <v>103.73</v>
      </c>
      <c r="I1679" s="34">
        <v>90.2</v>
      </c>
    </row>
    <row r="1680" s="8" customFormat="1" ht="20.1" customHeight="1" spans="1:9">
      <c r="A1680" s="30" t="s">
        <v>3567</v>
      </c>
      <c r="B1680" s="30" t="s">
        <v>3568</v>
      </c>
      <c r="C1680" s="26"/>
      <c r="D1680" s="27"/>
      <c r="E1680" s="31"/>
      <c r="F1680" s="32"/>
      <c r="G1680" s="31"/>
      <c r="H1680" s="31"/>
      <c r="I1680" s="34"/>
    </row>
    <row r="1681" s="8" customFormat="1" ht="20.1" customHeight="1" spans="1:9">
      <c r="A1681" s="30" t="s">
        <v>3569</v>
      </c>
      <c r="B1681" s="30" t="s">
        <v>3570</v>
      </c>
      <c r="C1681" s="26" t="s">
        <v>68</v>
      </c>
      <c r="D1681" s="27">
        <v>2390.3</v>
      </c>
      <c r="E1681" s="33"/>
      <c r="F1681" s="32">
        <f t="shared" si="54"/>
        <v>0</v>
      </c>
      <c r="G1681" s="31"/>
      <c r="H1681" s="31">
        <f t="shared" si="53"/>
        <v>70.93</v>
      </c>
      <c r="I1681" s="34">
        <v>61.68</v>
      </c>
    </row>
    <row r="1682" s="8" customFormat="1" ht="20.1" customHeight="1" spans="1:9">
      <c r="A1682" s="30" t="s">
        <v>3571</v>
      </c>
      <c r="B1682" s="30" t="s">
        <v>3572</v>
      </c>
      <c r="C1682" s="26" t="s">
        <v>68</v>
      </c>
      <c r="D1682" s="27">
        <v>2565.88</v>
      </c>
      <c r="E1682" s="33"/>
      <c r="F1682" s="32">
        <f t="shared" si="54"/>
        <v>0</v>
      </c>
      <c r="G1682" s="31"/>
      <c r="H1682" s="31">
        <f t="shared" si="53"/>
        <v>220.54</v>
      </c>
      <c r="I1682" s="34">
        <v>191.77</v>
      </c>
    </row>
    <row r="1683" s="8" customFormat="1" ht="20.1" customHeight="1" spans="1:9">
      <c r="A1683" s="30" t="s">
        <v>3573</v>
      </c>
      <c r="B1683" s="30" t="s">
        <v>3574</v>
      </c>
      <c r="C1683" s="26" t="s">
        <v>68</v>
      </c>
      <c r="D1683" s="27">
        <v>377.2</v>
      </c>
      <c r="E1683" s="33"/>
      <c r="F1683" s="32">
        <f t="shared" si="54"/>
        <v>0</v>
      </c>
      <c r="G1683" s="31"/>
      <c r="H1683" s="31">
        <f t="shared" si="53"/>
        <v>109.31</v>
      </c>
      <c r="I1683" s="34">
        <v>95.05</v>
      </c>
    </row>
    <row r="1684" s="8" customFormat="1" ht="20.1" customHeight="1" spans="1:9">
      <c r="A1684" s="30" t="s">
        <v>3575</v>
      </c>
      <c r="B1684" s="30" t="s">
        <v>3576</v>
      </c>
      <c r="C1684" s="26" t="s">
        <v>68</v>
      </c>
      <c r="D1684" s="27">
        <v>3581.09</v>
      </c>
      <c r="E1684" s="33"/>
      <c r="F1684" s="32">
        <f t="shared" si="54"/>
        <v>0</v>
      </c>
      <c r="G1684" s="31"/>
      <c r="H1684" s="31">
        <f t="shared" si="53"/>
        <v>127.57</v>
      </c>
      <c r="I1684" s="34">
        <v>110.93</v>
      </c>
    </row>
    <row r="1685" s="8" customFormat="1" ht="20.1" customHeight="1" spans="1:9">
      <c r="A1685" s="30" t="s">
        <v>3577</v>
      </c>
      <c r="B1685" s="30" t="s">
        <v>3578</v>
      </c>
      <c r="C1685" s="26" t="s">
        <v>68</v>
      </c>
      <c r="D1685" s="27">
        <v>1244.42</v>
      </c>
      <c r="E1685" s="33"/>
      <c r="F1685" s="32">
        <f t="shared" si="54"/>
        <v>0</v>
      </c>
      <c r="G1685" s="31"/>
      <c r="H1685" s="31">
        <f t="shared" si="53"/>
        <v>82.41</v>
      </c>
      <c r="I1685" s="34">
        <v>71.66</v>
      </c>
    </row>
    <row r="1686" s="8" customFormat="1" ht="20.1" customHeight="1" spans="1:9">
      <c r="A1686" s="30" t="s">
        <v>3579</v>
      </c>
      <c r="B1686" s="30" t="s">
        <v>3580</v>
      </c>
      <c r="C1686" s="26" t="s">
        <v>68</v>
      </c>
      <c r="D1686" s="27">
        <v>86.4</v>
      </c>
      <c r="E1686" s="33"/>
      <c r="F1686" s="32">
        <f t="shared" si="54"/>
        <v>0</v>
      </c>
      <c r="G1686" s="31"/>
      <c r="H1686" s="31">
        <f t="shared" si="53"/>
        <v>742.93</v>
      </c>
      <c r="I1686" s="34">
        <v>646.03</v>
      </c>
    </row>
    <row r="1687" s="8" customFormat="1" ht="20.1" customHeight="1" spans="1:9">
      <c r="A1687" s="30" t="s">
        <v>3581</v>
      </c>
      <c r="B1687" s="30" t="s">
        <v>3582</v>
      </c>
      <c r="C1687" s="26"/>
      <c r="D1687" s="27"/>
      <c r="E1687" s="31"/>
      <c r="F1687" s="32"/>
      <c r="G1687" s="31"/>
      <c r="H1687" s="31"/>
      <c r="I1687" s="34"/>
    </row>
    <row r="1688" s="8" customFormat="1" ht="20.1" customHeight="1" spans="1:9">
      <c r="A1688" s="30" t="s">
        <v>3583</v>
      </c>
      <c r="B1688" s="30" t="s">
        <v>3584</v>
      </c>
      <c r="C1688" s="26"/>
      <c r="D1688" s="27"/>
      <c r="E1688" s="31"/>
      <c r="F1688" s="32"/>
      <c r="G1688" s="31"/>
      <c r="H1688" s="31"/>
      <c r="I1688" s="34"/>
    </row>
    <row r="1689" s="8" customFormat="1" ht="20.1" customHeight="1" spans="1:9">
      <c r="A1689" s="30" t="s">
        <v>3585</v>
      </c>
      <c r="B1689" s="30" t="s">
        <v>3586</v>
      </c>
      <c r="C1689" s="26" t="s">
        <v>68</v>
      </c>
      <c r="D1689" s="27">
        <v>1979.93</v>
      </c>
      <c r="E1689" s="33"/>
      <c r="F1689" s="32">
        <f t="shared" si="54"/>
        <v>0</v>
      </c>
      <c r="G1689" s="31"/>
      <c r="H1689" s="31">
        <f t="shared" si="53"/>
        <v>90.82</v>
      </c>
      <c r="I1689" s="34">
        <v>78.97</v>
      </c>
    </row>
    <row r="1690" s="8" customFormat="1" ht="20.1" customHeight="1" spans="1:9">
      <c r="A1690" s="30" t="s">
        <v>3587</v>
      </c>
      <c r="B1690" s="30" t="s">
        <v>3588</v>
      </c>
      <c r="C1690" s="26" t="s">
        <v>68</v>
      </c>
      <c r="D1690" s="27">
        <v>413.34</v>
      </c>
      <c r="E1690" s="33"/>
      <c r="F1690" s="32">
        <f t="shared" si="54"/>
        <v>0</v>
      </c>
      <c r="G1690" s="31"/>
      <c r="H1690" s="31">
        <f t="shared" si="53"/>
        <v>122.87</v>
      </c>
      <c r="I1690" s="34">
        <v>106.84</v>
      </c>
    </row>
    <row r="1691" s="8" customFormat="1" ht="20.1" customHeight="1" spans="1:9">
      <c r="A1691" s="30" t="s">
        <v>3589</v>
      </c>
      <c r="B1691" s="30" t="s">
        <v>3582</v>
      </c>
      <c r="C1691" s="26"/>
      <c r="D1691" s="27"/>
      <c r="E1691" s="31"/>
      <c r="F1691" s="32"/>
      <c r="G1691" s="31"/>
      <c r="H1691" s="31"/>
      <c r="I1691" s="34"/>
    </row>
    <row r="1692" s="8" customFormat="1" ht="20.1" customHeight="1" spans="1:9">
      <c r="A1692" s="30" t="s">
        <v>3590</v>
      </c>
      <c r="B1692" s="30" t="s">
        <v>3591</v>
      </c>
      <c r="C1692" s="26" t="s">
        <v>68</v>
      </c>
      <c r="D1692" s="27">
        <v>1.8</v>
      </c>
      <c r="E1692" s="33"/>
      <c r="F1692" s="32">
        <f t="shared" si="54"/>
        <v>0</v>
      </c>
      <c r="G1692" s="31"/>
      <c r="H1692" s="31">
        <f t="shared" si="53"/>
        <v>29.46</v>
      </c>
      <c r="I1692" s="34">
        <v>25.62</v>
      </c>
    </row>
    <row r="1693" s="8" customFormat="1" ht="20.1" customHeight="1" spans="1:9">
      <c r="A1693" s="30" t="s">
        <v>3592</v>
      </c>
      <c r="B1693" s="30" t="s">
        <v>3593</v>
      </c>
      <c r="C1693" s="26"/>
      <c r="D1693" s="27"/>
      <c r="E1693" s="31"/>
      <c r="F1693" s="32"/>
      <c r="G1693" s="31"/>
      <c r="H1693" s="31"/>
      <c r="I1693" s="34"/>
    </row>
    <row r="1694" s="8" customFormat="1" ht="20.1" customHeight="1" spans="1:9">
      <c r="A1694" s="30" t="s">
        <v>3594</v>
      </c>
      <c r="B1694" s="30" t="s">
        <v>3595</v>
      </c>
      <c r="C1694" s="26" t="s">
        <v>68</v>
      </c>
      <c r="D1694" s="27">
        <v>53.512</v>
      </c>
      <c r="E1694" s="33"/>
      <c r="F1694" s="32">
        <f t="shared" si="54"/>
        <v>0</v>
      </c>
      <c r="G1694" s="31"/>
      <c r="H1694" s="31">
        <f t="shared" si="53"/>
        <v>40.11</v>
      </c>
      <c r="I1694" s="34">
        <v>34.88</v>
      </c>
    </row>
    <row r="1695" s="8" customFormat="1" ht="20.1" customHeight="1" spans="1:9">
      <c r="A1695" s="30" t="s">
        <v>3596</v>
      </c>
      <c r="B1695" s="30" t="s">
        <v>3597</v>
      </c>
      <c r="C1695" s="26" t="s">
        <v>1112</v>
      </c>
      <c r="D1695" s="27">
        <v>4</v>
      </c>
      <c r="E1695" s="33"/>
      <c r="F1695" s="32">
        <f t="shared" si="54"/>
        <v>0</v>
      </c>
      <c r="G1695" s="31"/>
      <c r="H1695" s="31">
        <f t="shared" si="53"/>
        <v>4067.21</v>
      </c>
      <c r="I1695" s="34">
        <v>3536.7</v>
      </c>
    </row>
    <row r="1696" s="8" customFormat="1" ht="20.1" customHeight="1" spans="1:9">
      <c r="A1696" s="30" t="s">
        <v>3598</v>
      </c>
      <c r="B1696" s="30" t="s">
        <v>3599</v>
      </c>
      <c r="C1696" s="26" t="s">
        <v>1112</v>
      </c>
      <c r="D1696" s="27">
        <v>3</v>
      </c>
      <c r="E1696" s="33"/>
      <c r="F1696" s="32">
        <f t="shared" si="54"/>
        <v>0</v>
      </c>
      <c r="G1696" s="31"/>
      <c r="H1696" s="31">
        <f t="shared" si="53"/>
        <v>749.23</v>
      </c>
      <c r="I1696" s="34">
        <v>651.5</v>
      </c>
    </row>
    <row r="1697" s="8" customFormat="1" ht="20.1" customHeight="1" spans="1:9">
      <c r="A1697" s="30" t="s">
        <v>3600</v>
      </c>
      <c r="B1697" s="30" t="s">
        <v>3601</v>
      </c>
      <c r="C1697" s="26" t="s">
        <v>68</v>
      </c>
      <c r="D1697" s="27">
        <v>899.55</v>
      </c>
      <c r="E1697" s="33"/>
      <c r="F1697" s="32">
        <f t="shared" si="54"/>
        <v>0</v>
      </c>
      <c r="G1697" s="31"/>
      <c r="H1697" s="31">
        <f t="shared" si="53"/>
        <v>192.04</v>
      </c>
      <c r="I1697" s="34">
        <v>166.99</v>
      </c>
    </row>
    <row r="1698" s="8" customFormat="1" ht="20.1" customHeight="1" spans="1:9">
      <c r="A1698" s="30" t="s">
        <v>3602</v>
      </c>
      <c r="B1698" s="30" t="s">
        <v>3603</v>
      </c>
      <c r="C1698" s="26" t="s">
        <v>1112</v>
      </c>
      <c r="D1698" s="27">
        <v>2</v>
      </c>
      <c r="E1698" s="33"/>
      <c r="F1698" s="32">
        <f t="shared" si="54"/>
        <v>0</v>
      </c>
      <c r="G1698" s="31"/>
      <c r="H1698" s="31">
        <f t="shared" si="53"/>
        <v>4419.71</v>
      </c>
      <c r="I1698" s="34">
        <v>3843.23</v>
      </c>
    </row>
    <row r="1699" s="8" customFormat="1" ht="20.1" customHeight="1" spans="1:9">
      <c r="A1699" s="30" t="s">
        <v>3604</v>
      </c>
      <c r="B1699" s="30" t="s">
        <v>443</v>
      </c>
      <c r="C1699" s="26"/>
      <c r="D1699" s="27"/>
      <c r="E1699" s="31"/>
      <c r="F1699" s="32"/>
      <c r="G1699" s="31"/>
      <c r="H1699" s="31"/>
      <c r="I1699" s="34"/>
    </row>
    <row r="1700" s="8" customFormat="1" ht="20.1" customHeight="1" spans="1:9">
      <c r="A1700" s="30" t="s">
        <v>3605</v>
      </c>
      <c r="B1700" s="30" t="s">
        <v>3606</v>
      </c>
      <c r="C1700" s="26" t="s">
        <v>281</v>
      </c>
      <c r="D1700" s="27">
        <v>503.085</v>
      </c>
      <c r="E1700" s="33"/>
      <c r="F1700" s="32">
        <f t="shared" si="54"/>
        <v>0</v>
      </c>
      <c r="G1700" s="31"/>
      <c r="H1700" s="31">
        <f t="shared" si="53"/>
        <v>195.9</v>
      </c>
      <c r="I1700" s="34">
        <v>170.35</v>
      </c>
    </row>
    <row r="1701" s="8" customFormat="1" ht="20.1" customHeight="1" spans="1:9">
      <c r="A1701" s="30" t="s">
        <v>3607</v>
      </c>
      <c r="B1701" s="30" t="s">
        <v>3608</v>
      </c>
      <c r="C1701" s="26" t="s">
        <v>131</v>
      </c>
      <c r="D1701" s="27">
        <v>20</v>
      </c>
      <c r="E1701" s="33"/>
      <c r="F1701" s="32">
        <f t="shared" si="54"/>
        <v>0</v>
      </c>
      <c r="G1701" s="31"/>
      <c r="H1701" s="31">
        <f t="shared" ref="H1701:H1764" si="55">ROUND(ROUND(I1701,2)*1.15,2)</f>
        <v>376.58</v>
      </c>
      <c r="I1701" s="34">
        <v>327.46</v>
      </c>
    </row>
    <row r="1702" s="8" customFormat="1" ht="20.1" customHeight="1" spans="1:9">
      <c r="A1702" s="30" t="s">
        <v>3609</v>
      </c>
      <c r="B1702" s="30" t="s">
        <v>3610</v>
      </c>
      <c r="C1702" s="26" t="s">
        <v>1112</v>
      </c>
      <c r="D1702" s="27">
        <v>2</v>
      </c>
      <c r="E1702" s="33"/>
      <c r="F1702" s="32">
        <f t="shared" si="54"/>
        <v>0</v>
      </c>
      <c r="G1702" s="31"/>
      <c r="H1702" s="31">
        <f t="shared" si="55"/>
        <v>2675.79</v>
      </c>
      <c r="I1702" s="34">
        <v>2326.77</v>
      </c>
    </row>
    <row r="1703" s="8" customFormat="1" ht="20.1" customHeight="1" spans="1:9">
      <c r="A1703" s="30" t="s">
        <v>3611</v>
      </c>
      <c r="B1703" s="30" t="s">
        <v>3612</v>
      </c>
      <c r="C1703" s="26" t="s">
        <v>1112</v>
      </c>
      <c r="D1703" s="27">
        <v>7</v>
      </c>
      <c r="E1703" s="33"/>
      <c r="F1703" s="32">
        <f t="shared" si="54"/>
        <v>0</v>
      </c>
      <c r="G1703" s="31"/>
      <c r="H1703" s="31">
        <f t="shared" si="55"/>
        <v>1605.47</v>
      </c>
      <c r="I1703" s="34">
        <v>1396.06</v>
      </c>
    </row>
    <row r="1704" s="8" customFormat="1" ht="20.1" customHeight="1" spans="1:9">
      <c r="A1704" s="30" t="s">
        <v>3613</v>
      </c>
      <c r="B1704" s="30" t="s">
        <v>3614</v>
      </c>
      <c r="C1704" s="26" t="s">
        <v>281</v>
      </c>
      <c r="D1704" s="27">
        <v>61.11</v>
      </c>
      <c r="E1704" s="33"/>
      <c r="F1704" s="32">
        <f t="shared" si="54"/>
        <v>0</v>
      </c>
      <c r="G1704" s="31"/>
      <c r="H1704" s="31">
        <f t="shared" si="55"/>
        <v>321.34</v>
      </c>
      <c r="I1704" s="34">
        <v>279.43</v>
      </c>
    </row>
    <row r="1705" s="8" customFormat="1" ht="20.1" customHeight="1" spans="1:9">
      <c r="A1705" s="30" t="s">
        <v>3615</v>
      </c>
      <c r="B1705" s="30" t="s">
        <v>3616</v>
      </c>
      <c r="C1705" s="26" t="s">
        <v>281</v>
      </c>
      <c r="D1705" s="27">
        <v>6.725</v>
      </c>
      <c r="E1705" s="33"/>
      <c r="F1705" s="32">
        <f t="shared" si="54"/>
        <v>0</v>
      </c>
      <c r="G1705" s="31"/>
      <c r="H1705" s="31">
        <f t="shared" si="55"/>
        <v>2113.11</v>
      </c>
      <c r="I1705" s="34">
        <v>1837.49</v>
      </c>
    </row>
    <row r="1706" s="8" customFormat="1" ht="20.1" customHeight="1" spans="1:9">
      <c r="A1706" s="30" t="s">
        <v>3617</v>
      </c>
      <c r="B1706" s="30" t="s">
        <v>3618</v>
      </c>
      <c r="C1706" s="26"/>
      <c r="D1706" s="27"/>
      <c r="E1706" s="31"/>
      <c r="F1706" s="32"/>
      <c r="G1706" s="31"/>
      <c r="H1706" s="31"/>
      <c r="I1706" s="34"/>
    </row>
    <row r="1707" s="8" customFormat="1" ht="20.1" customHeight="1" spans="1:9">
      <c r="A1707" s="30" t="s">
        <v>3619</v>
      </c>
      <c r="B1707" s="30" t="s">
        <v>3620</v>
      </c>
      <c r="C1707" s="26" t="s">
        <v>68</v>
      </c>
      <c r="D1707" s="27">
        <v>85.84</v>
      </c>
      <c r="E1707" s="33"/>
      <c r="F1707" s="32">
        <f t="shared" si="54"/>
        <v>0</v>
      </c>
      <c r="G1707" s="31"/>
      <c r="H1707" s="31">
        <f t="shared" si="55"/>
        <v>323.52</v>
      </c>
      <c r="I1707" s="34">
        <v>281.32</v>
      </c>
    </row>
    <row r="1708" s="8" customFormat="1" ht="20.1" customHeight="1" spans="1:9">
      <c r="A1708" s="30" t="s">
        <v>3621</v>
      </c>
      <c r="B1708" s="30" t="s">
        <v>3622</v>
      </c>
      <c r="C1708" s="26" t="s">
        <v>68</v>
      </c>
      <c r="D1708" s="27">
        <v>63.21</v>
      </c>
      <c r="E1708" s="33"/>
      <c r="F1708" s="32">
        <f t="shared" si="54"/>
        <v>0</v>
      </c>
      <c r="G1708" s="31"/>
      <c r="H1708" s="31">
        <f t="shared" si="55"/>
        <v>357.11</v>
      </c>
      <c r="I1708" s="34">
        <v>310.53</v>
      </c>
    </row>
    <row r="1709" s="8" customFormat="1" ht="20.1" customHeight="1" spans="1:9">
      <c r="A1709" s="30" t="s">
        <v>3623</v>
      </c>
      <c r="B1709" s="30" t="s">
        <v>1093</v>
      </c>
      <c r="C1709" s="26"/>
      <c r="D1709" s="27"/>
      <c r="E1709" s="31"/>
      <c r="F1709" s="32"/>
      <c r="G1709" s="31"/>
      <c r="H1709" s="31"/>
      <c r="I1709" s="34"/>
    </row>
    <row r="1710" s="8" customFormat="1" ht="20.1" customHeight="1" spans="1:9">
      <c r="A1710" s="30" t="s">
        <v>3624</v>
      </c>
      <c r="B1710" s="30" t="s">
        <v>3625</v>
      </c>
      <c r="C1710" s="26" t="s">
        <v>131</v>
      </c>
      <c r="D1710" s="27">
        <v>65</v>
      </c>
      <c r="E1710" s="33"/>
      <c r="F1710" s="32">
        <f t="shared" si="54"/>
        <v>0</v>
      </c>
      <c r="G1710" s="31"/>
      <c r="H1710" s="31">
        <f t="shared" si="55"/>
        <v>10.72</v>
      </c>
      <c r="I1710" s="34">
        <v>9.32</v>
      </c>
    </row>
    <row r="1711" s="8" customFormat="1" ht="20.1" customHeight="1" spans="1:9">
      <c r="A1711" s="30" t="s">
        <v>3626</v>
      </c>
      <c r="B1711" s="30" t="s">
        <v>3627</v>
      </c>
      <c r="C1711" s="26" t="s">
        <v>131</v>
      </c>
      <c r="D1711" s="27">
        <v>412</v>
      </c>
      <c r="E1711" s="33"/>
      <c r="F1711" s="32">
        <f t="shared" si="54"/>
        <v>0</v>
      </c>
      <c r="G1711" s="31"/>
      <c r="H1711" s="31">
        <f t="shared" si="55"/>
        <v>29.44</v>
      </c>
      <c r="I1711" s="34">
        <v>25.6</v>
      </c>
    </row>
    <row r="1712" s="8" customFormat="1" ht="20.1" customHeight="1" spans="1:9">
      <c r="A1712" s="30" t="s">
        <v>3628</v>
      </c>
      <c r="B1712" s="30" t="s">
        <v>3629</v>
      </c>
      <c r="C1712" s="26" t="s">
        <v>68</v>
      </c>
      <c r="D1712" s="27">
        <v>18.33</v>
      </c>
      <c r="E1712" s="33"/>
      <c r="F1712" s="32">
        <f t="shared" si="54"/>
        <v>0</v>
      </c>
      <c r="G1712" s="31"/>
      <c r="H1712" s="31">
        <f t="shared" si="55"/>
        <v>40.12</v>
      </c>
      <c r="I1712" s="34">
        <v>34.89</v>
      </c>
    </row>
    <row r="1713" s="8" customFormat="1" ht="20.1" customHeight="1" spans="1:9">
      <c r="A1713" s="30" t="s">
        <v>3630</v>
      </c>
      <c r="B1713" s="30" t="s">
        <v>3631</v>
      </c>
      <c r="C1713" s="26" t="s">
        <v>68</v>
      </c>
      <c r="D1713" s="27">
        <v>45</v>
      </c>
      <c r="E1713" s="33"/>
      <c r="F1713" s="32">
        <f t="shared" si="54"/>
        <v>0</v>
      </c>
      <c r="G1713" s="31"/>
      <c r="H1713" s="31">
        <f t="shared" si="55"/>
        <v>14.73</v>
      </c>
      <c r="I1713" s="34">
        <v>12.81</v>
      </c>
    </row>
    <row r="1714" s="8" customFormat="1" ht="20.1" customHeight="1" spans="1:9">
      <c r="A1714" s="30" t="s">
        <v>3632</v>
      </c>
      <c r="B1714" s="30" t="s">
        <v>3633</v>
      </c>
      <c r="C1714" s="26" t="s">
        <v>68</v>
      </c>
      <c r="D1714" s="27">
        <v>56.61</v>
      </c>
      <c r="E1714" s="33"/>
      <c r="F1714" s="32">
        <f t="shared" si="54"/>
        <v>0</v>
      </c>
      <c r="G1714" s="31"/>
      <c r="H1714" s="31">
        <f t="shared" si="55"/>
        <v>502.57</v>
      </c>
      <c r="I1714" s="34">
        <v>437.02</v>
      </c>
    </row>
    <row r="1715" s="8" customFormat="1" ht="20.1" customHeight="1" spans="1:9">
      <c r="A1715" s="30" t="s">
        <v>3634</v>
      </c>
      <c r="B1715" s="30" t="s">
        <v>3635</v>
      </c>
      <c r="C1715" s="26" t="s">
        <v>281</v>
      </c>
      <c r="D1715" s="27">
        <v>74.31</v>
      </c>
      <c r="E1715" s="33"/>
      <c r="F1715" s="32">
        <f t="shared" si="54"/>
        <v>0</v>
      </c>
      <c r="G1715" s="31"/>
      <c r="H1715" s="31">
        <f t="shared" si="55"/>
        <v>223.08</v>
      </c>
      <c r="I1715" s="34">
        <v>193.98</v>
      </c>
    </row>
    <row r="1716" s="8" customFormat="1" ht="20.1" customHeight="1" spans="1:9">
      <c r="A1716" s="30" t="s">
        <v>3636</v>
      </c>
      <c r="B1716" s="30" t="s">
        <v>3637</v>
      </c>
      <c r="C1716" s="26" t="s">
        <v>281</v>
      </c>
      <c r="D1716" s="27">
        <v>36.38</v>
      </c>
      <c r="E1716" s="33"/>
      <c r="F1716" s="32">
        <f t="shared" si="54"/>
        <v>0</v>
      </c>
      <c r="G1716" s="31"/>
      <c r="H1716" s="31">
        <f t="shared" si="55"/>
        <v>70.43</v>
      </c>
      <c r="I1716" s="34">
        <v>61.24</v>
      </c>
    </row>
    <row r="1717" s="8" customFormat="1" ht="20.1" customHeight="1" spans="1:9">
      <c r="A1717" s="30" t="s">
        <v>3638</v>
      </c>
      <c r="B1717" s="30" t="s">
        <v>3639</v>
      </c>
      <c r="C1717" s="26" t="s">
        <v>377</v>
      </c>
      <c r="D1717" s="27">
        <v>0.191</v>
      </c>
      <c r="E1717" s="33"/>
      <c r="F1717" s="32">
        <f t="shared" si="54"/>
        <v>0</v>
      </c>
      <c r="G1717" s="31"/>
      <c r="H1717" s="31">
        <f t="shared" si="55"/>
        <v>15371.75</v>
      </c>
      <c r="I1717" s="34">
        <v>13366.74</v>
      </c>
    </row>
    <row r="1718" s="8" customFormat="1" ht="20.1" customHeight="1" spans="1:9">
      <c r="A1718" s="30" t="s">
        <v>3640</v>
      </c>
      <c r="B1718" s="30" t="s">
        <v>3641</v>
      </c>
      <c r="C1718" s="26" t="s">
        <v>131</v>
      </c>
      <c r="D1718" s="27">
        <v>2</v>
      </c>
      <c r="E1718" s="33"/>
      <c r="F1718" s="32">
        <f t="shared" si="54"/>
        <v>0</v>
      </c>
      <c r="G1718" s="31"/>
      <c r="H1718" s="31">
        <f t="shared" si="55"/>
        <v>37516.06</v>
      </c>
      <c r="I1718" s="34">
        <v>32622.66</v>
      </c>
    </row>
    <row r="1719" s="8" customFormat="1" ht="20.1" customHeight="1" spans="1:9">
      <c r="A1719" s="30" t="s">
        <v>3642</v>
      </c>
      <c r="B1719" s="30" t="s">
        <v>3643</v>
      </c>
      <c r="C1719" s="26" t="s">
        <v>131</v>
      </c>
      <c r="D1719" s="27">
        <v>4</v>
      </c>
      <c r="E1719" s="33"/>
      <c r="F1719" s="32">
        <f t="shared" si="54"/>
        <v>0</v>
      </c>
      <c r="G1719" s="31"/>
      <c r="H1719" s="31">
        <f t="shared" si="55"/>
        <v>43284.47</v>
      </c>
      <c r="I1719" s="34">
        <v>37638.67</v>
      </c>
    </row>
    <row r="1720" s="8" customFormat="1" ht="20.1" customHeight="1" spans="1:9">
      <c r="A1720" s="30" t="s">
        <v>3644</v>
      </c>
      <c r="B1720" s="30" t="s">
        <v>3645</v>
      </c>
      <c r="C1720" s="26" t="s">
        <v>131</v>
      </c>
      <c r="D1720" s="27">
        <v>4</v>
      </c>
      <c r="E1720" s="33"/>
      <c r="F1720" s="32">
        <f t="shared" si="54"/>
        <v>0</v>
      </c>
      <c r="G1720" s="31"/>
      <c r="H1720" s="31">
        <f t="shared" si="55"/>
        <v>5187.11</v>
      </c>
      <c r="I1720" s="34">
        <v>4510.53</v>
      </c>
    </row>
    <row r="1721" s="8" customFormat="1" ht="20.1" customHeight="1" spans="1:9">
      <c r="A1721" s="30" t="s">
        <v>3646</v>
      </c>
      <c r="B1721" s="30" t="s">
        <v>3647</v>
      </c>
      <c r="C1721" s="26" t="s">
        <v>131</v>
      </c>
      <c r="D1721" s="27">
        <v>2</v>
      </c>
      <c r="E1721" s="33"/>
      <c r="F1721" s="32">
        <f t="shared" si="54"/>
        <v>0</v>
      </c>
      <c r="G1721" s="31"/>
      <c r="H1721" s="31">
        <f t="shared" si="55"/>
        <v>2996.89</v>
      </c>
      <c r="I1721" s="34">
        <v>2605.99</v>
      </c>
    </row>
    <row r="1722" s="8" customFormat="1" ht="20.1" customHeight="1" spans="1:9">
      <c r="A1722" s="30" t="s">
        <v>3648</v>
      </c>
      <c r="B1722" s="30" t="s">
        <v>3649</v>
      </c>
      <c r="C1722" s="26" t="s">
        <v>131</v>
      </c>
      <c r="D1722" s="27">
        <v>4</v>
      </c>
      <c r="E1722" s="33"/>
      <c r="F1722" s="32">
        <f t="shared" si="54"/>
        <v>0</v>
      </c>
      <c r="G1722" s="31"/>
      <c r="H1722" s="31">
        <f t="shared" si="55"/>
        <v>535.15</v>
      </c>
      <c r="I1722" s="34">
        <v>465.35</v>
      </c>
    </row>
    <row r="1723" s="8" customFormat="1" ht="20.1" customHeight="1" spans="1:9">
      <c r="A1723" s="30" t="s">
        <v>3650</v>
      </c>
      <c r="B1723" s="30" t="s">
        <v>3651</v>
      </c>
      <c r="C1723" s="26"/>
      <c r="D1723" s="27"/>
      <c r="E1723" s="31"/>
      <c r="F1723" s="32"/>
      <c r="G1723" s="31"/>
      <c r="H1723" s="31"/>
      <c r="I1723" s="34"/>
    </row>
    <row r="1724" s="8" customFormat="1" ht="20.1" customHeight="1" spans="1:9">
      <c r="A1724" s="30" t="s">
        <v>3652</v>
      </c>
      <c r="B1724" s="30" t="s">
        <v>3653</v>
      </c>
      <c r="C1724" s="26"/>
      <c r="D1724" s="27"/>
      <c r="E1724" s="31"/>
      <c r="F1724" s="32"/>
      <c r="G1724" s="31"/>
      <c r="H1724" s="31"/>
      <c r="I1724" s="34"/>
    </row>
    <row r="1725" s="8" customFormat="1" ht="20.1" customHeight="1" spans="1:9">
      <c r="A1725" s="30" t="s">
        <v>3654</v>
      </c>
      <c r="B1725" s="30" t="s">
        <v>3655</v>
      </c>
      <c r="C1725" s="26"/>
      <c r="D1725" s="27"/>
      <c r="E1725" s="31"/>
      <c r="F1725" s="32"/>
      <c r="G1725" s="31"/>
      <c r="H1725" s="31"/>
      <c r="I1725" s="34"/>
    </row>
    <row r="1726" s="8" customFormat="1" ht="20.1" customHeight="1" spans="1:9">
      <c r="A1726" s="30" t="s">
        <v>3656</v>
      </c>
      <c r="B1726" s="30" t="s">
        <v>3657</v>
      </c>
      <c r="C1726" s="26" t="s">
        <v>1112</v>
      </c>
      <c r="D1726" s="27">
        <v>2</v>
      </c>
      <c r="E1726" s="33"/>
      <c r="F1726" s="32">
        <f t="shared" si="54"/>
        <v>0</v>
      </c>
      <c r="G1726" s="31"/>
      <c r="H1726" s="31">
        <f t="shared" si="55"/>
        <v>11695.9</v>
      </c>
      <c r="I1726" s="34">
        <v>10170.35</v>
      </c>
    </row>
    <row r="1727" s="8" customFormat="1" ht="20.1" customHeight="1" spans="1:9">
      <c r="A1727" s="30" t="s">
        <v>3658</v>
      </c>
      <c r="B1727" s="30" t="s">
        <v>3659</v>
      </c>
      <c r="C1727" s="26"/>
      <c r="D1727" s="27"/>
      <c r="E1727" s="31"/>
      <c r="F1727" s="32"/>
      <c r="G1727" s="31"/>
      <c r="H1727" s="31"/>
      <c r="I1727" s="34"/>
    </row>
    <row r="1728" s="8" customFormat="1" ht="20.1" customHeight="1" spans="1:9">
      <c r="A1728" s="30" t="s">
        <v>3660</v>
      </c>
      <c r="B1728" s="30" t="s">
        <v>3661</v>
      </c>
      <c r="C1728" s="26" t="s">
        <v>1112</v>
      </c>
      <c r="D1728" s="27">
        <v>16</v>
      </c>
      <c r="E1728" s="33"/>
      <c r="F1728" s="32">
        <f t="shared" si="54"/>
        <v>0</v>
      </c>
      <c r="G1728" s="31"/>
      <c r="H1728" s="31">
        <f t="shared" si="55"/>
        <v>2139.84</v>
      </c>
      <c r="I1728" s="34">
        <v>1860.73</v>
      </c>
    </row>
    <row r="1729" s="8" customFormat="1" ht="20.1" customHeight="1" spans="1:9">
      <c r="A1729" s="30" t="s">
        <v>3662</v>
      </c>
      <c r="B1729" s="30" t="s">
        <v>3663</v>
      </c>
      <c r="C1729" s="26"/>
      <c r="D1729" s="27"/>
      <c r="E1729" s="31"/>
      <c r="F1729" s="32"/>
      <c r="G1729" s="31"/>
      <c r="H1729" s="31"/>
      <c r="I1729" s="34"/>
    </row>
    <row r="1730" s="8" customFormat="1" ht="20.1" customHeight="1" spans="1:9">
      <c r="A1730" s="30" t="s">
        <v>3664</v>
      </c>
      <c r="B1730" s="30" t="s">
        <v>3665</v>
      </c>
      <c r="C1730" s="26" t="s">
        <v>1155</v>
      </c>
      <c r="D1730" s="27">
        <v>2</v>
      </c>
      <c r="E1730" s="33"/>
      <c r="F1730" s="32">
        <f t="shared" si="54"/>
        <v>0</v>
      </c>
      <c r="G1730" s="31"/>
      <c r="H1730" s="31">
        <f t="shared" si="55"/>
        <v>4284.21</v>
      </c>
      <c r="I1730" s="34">
        <v>3725.4</v>
      </c>
    </row>
    <row r="1731" s="8" customFormat="1" ht="20.1" customHeight="1" spans="1:9">
      <c r="A1731" s="30" t="s">
        <v>3666</v>
      </c>
      <c r="B1731" s="30" t="s">
        <v>3667</v>
      </c>
      <c r="C1731" s="26" t="s">
        <v>1155</v>
      </c>
      <c r="D1731" s="27">
        <v>2</v>
      </c>
      <c r="E1731" s="33"/>
      <c r="F1731" s="32">
        <f t="shared" si="54"/>
        <v>0</v>
      </c>
      <c r="G1731" s="31"/>
      <c r="H1731" s="31">
        <f t="shared" si="55"/>
        <v>5672.67</v>
      </c>
      <c r="I1731" s="34">
        <v>4932.76</v>
      </c>
    </row>
    <row r="1732" s="8" customFormat="1" ht="20.1" customHeight="1" spans="1:9">
      <c r="A1732" s="30" t="s">
        <v>3668</v>
      </c>
      <c r="B1732" s="30" t="s">
        <v>3669</v>
      </c>
      <c r="C1732" s="26" t="s">
        <v>1155</v>
      </c>
      <c r="D1732" s="27">
        <v>4</v>
      </c>
      <c r="E1732" s="33"/>
      <c r="F1732" s="32">
        <f t="shared" si="54"/>
        <v>0</v>
      </c>
      <c r="G1732" s="31"/>
      <c r="H1732" s="31">
        <f t="shared" si="55"/>
        <v>6916.31</v>
      </c>
      <c r="I1732" s="34">
        <v>6014.18</v>
      </c>
    </row>
    <row r="1733" s="8" customFormat="1" ht="20.1" customHeight="1" spans="1:9">
      <c r="A1733" s="30" t="s">
        <v>3670</v>
      </c>
      <c r="B1733" s="30" t="s">
        <v>3671</v>
      </c>
      <c r="C1733" s="26"/>
      <c r="D1733" s="27"/>
      <c r="E1733" s="31"/>
      <c r="F1733" s="32"/>
      <c r="G1733" s="31"/>
      <c r="H1733" s="31"/>
      <c r="I1733" s="34"/>
    </row>
    <row r="1734" s="8" customFormat="1" ht="20.1" customHeight="1" spans="1:9">
      <c r="A1734" s="30" t="s">
        <v>3672</v>
      </c>
      <c r="B1734" s="30" t="s">
        <v>3673</v>
      </c>
      <c r="C1734" s="26" t="s">
        <v>1112</v>
      </c>
      <c r="D1734" s="27">
        <v>2</v>
      </c>
      <c r="E1734" s="33"/>
      <c r="F1734" s="32">
        <f t="shared" si="54"/>
        <v>0</v>
      </c>
      <c r="G1734" s="31"/>
      <c r="H1734" s="31">
        <f t="shared" si="55"/>
        <v>15092.44</v>
      </c>
      <c r="I1734" s="34">
        <v>13123.86</v>
      </c>
    </row>
    <row r="1735" s="8" customFormat="1" ht="20.1" customHeight="1" spans="1:9">
      <c r="A1735" s="30" t="s">
        <v>3674</v>
      </c>
      <c r="B1735" s="30" t="s">
        <v>3675</v>
      </c>
      <c r="C1735" s="26"/>
      <c r="D1735" s="27"/>
      <c r="E1735" s="31"/>
      <c r="F1735" s="32"/>
      <c r="G1735" s="31"/>
      <c r="H1735" s="31"/>
      <c r="I1735" s="34"/>
    </row>
    <row r="1736" s="8" customFormat="1" ht="20.1" customHeight="1" spans="1:9">
      <c r="A1736" s="30" t="s">
        <v>3676</v>
      </c>
      <c r="B1736" s="30" t="s">
        <v>3677</v>
      </c>
      <c r="C1736" s="26" t="s">
        <v>2220</v>
      </c>
      <c r="D1736" s="27">
        <v>1</v>
      </c>
      <c r="E1736" s="31">
        <v>1800000</v>
      </c>
      <c r="F1736" s="32">
        <f t="shared" ref="F1735:F1763" si="56">IF(OR(E1736&lt;G1736,E1736&gt;H1736),"不符合单价范围",(ROUND(ROUND(E1736,2)*D1736,0)))</f>
        <v>1800000</v>
      </c>
      <c r="G1736" s="31"/>
      <c r="H1736" s="31">
        <v>1800000</v>
      </c>
      <c r="I1736" s="34">
        <v>1800000</v>
      </c>
    </row>
    <row r="1737" s="8" customFormat="1" ht="20.1" customHeight="1" spans="1:9">
      <c r="A1737" s="30" t="s">
        <v>3678</v>
      </c>
      <c r="B1737" s="30" t="s">
        <v>3679</v>
      </c>
      <c r="C1737" s="26" t="s">
        <v>1112</v>
      </c>
      <c r="D1737" s="27">
        <v>1</v>
      </c>
      <c r="E1737" s="31">
        <v>100000</v>
      </c>
      <c r="F1737" s="32">
        <f t="shared" si="56"/>
        <v>100000</v>
      </c>
      <c r="G1737" s="31"/>
      <c r="H1737" s="31">
        <v>100000</v>
      </c>
      <c r="I1737" s="34">
        <v>100000</v>
      </c>
    </row>
    <row r="1738" s="8" customFormat="1" ht="20.1" customHeight="1" spans="1:9">
      <c r="A1738" s="30" t="s">
        <v>3680</v>
      </c>
      <c r="B1738" s="30" t="s">
        <v>3681</v>
      </c>
      <c r="C1738" s="26" t="s">
        <v>1112</v>
      </c>
      <c r="D1738" s="27">
        <v>1</v>
      </c>
      <c r="E1738" s="31">
        <v>100000</v>
      </c>
      <c r="F1738" s="32">
        <f t="shared" si="56"/>
        <v>100000</v>
      </c>
      <c r="G1738" s="31"/>
      <c r="H1738" s="31">
        <v>100000</v>
      </c>
      <c r="I1738" s="34">
        <v>100000</v>
      </c>
    </row>
    <row r="1739" s="8" customFormat="1" ht="20.1" customHeight="1" spans="1:9">
      <c r="A1739" s="30" t="s">
        <v>3682</v>
      </c>
      <c r="B1739" s="30" t="s">
        <v>3683</v>
      </c>
      <c r="C1739" s="26"/>
      <c r="D1739" s="27"/>
      <c r="E1739" s="31"/>
      <c r="F1739" s="32"/>
      <c r="G1739" s="31"/>
      <c r="H1739" s="31"/>
      <c r="I1739" s="34"/>
    </row>
    <row r="1740" s="8" customFormat="1" ht="20.1" customHeight="1" spans="1:9">
      <c r="A1740" s="30" t="s">
        <v>3684</v>
      </c>
      <c r="B1740" s="30" t="s">
        <v>3685</v>
      </c>
      <c r="C1740" s="26" t="s">
        <v>3018</v>
      </c>
      <c r="D1740" s="27">
        <v>230</v>
      </c>
      <c r="E1740" s="33"/>
      <c r="F1740" s="32">
        <f t="shared" si="56"/>
        <v>0</v>
      </c>
      <c r="G1740" s="31"/>
      <c r="H1740" s="31">
        <f t="shared" si="55"/>
        <v>2666.71</v>
      </c>
      <c r="I1740" s="34">
        <v>2318.88</v>
      </c>
    </row>
    <row r="1741" s="8" customFormat="1" ht="20.1" customHeight="1" spans="1:9">
      <c r="A1741" s="30" t="s">
        <v>3686</v>
      </c>
      <c r="B1741" s="30" t="s">
        <v>3687</v>
      </c>
      <c r="C1741" s="26" t="s">
        <v>3018</v>
      </c>
      <c r="D1741" s="27">
        <v>6</v>
      </c>
      <c r="E1741" s="33"/>
      <c r="F1741" s="32">
        <f t="shared" si="56"/>
        <v>0</v>
      </c>
      <c r="G1741" s="31"/>
      <c r="H1741" s="31">
        <f t="shared" si="55"/>
        <v>5025.58</v>
      </c>
      <c r="I1741" s="34">
        <v>4370.07</v>
      </c>
    </row>
    <row r="1742" s="8" customFormat="1" ht="20.1" customHeight="1" spans="1:9">
      <c r="A1742" s="30" t="s">
        <v>3688</v>
      </c>
      <c r="B1742" s="30" t="s">
        <v>3689</v>
      </c>
      <c r="C1742" s="26" t="s">
        <v>3018</v>
      </c>
      <c r="D1742" s="27">
        <v>6</v>
      </c>
      <c r="E1742" s="33"/>
      <c r="F1742" s="32">
        <f t="shared" si="56"/>
        <v>0</v>
      </c>
      <c r="G1742" s="31"/>
      <c r="H1742" s="31">
        <f t="shared" si="55"/>
        <v>905.35</v>
      </c>
      <c r="I1742" s="34">
        <v>787.26</v>
      </c>
    </row>
    <row r="1743" s="8" customFormat="1" ht="20.1" customHeight="1" spans="1:9">
      <c r="A1743" s="30" t="s">
        <v>3690</v>
      </c>
      <c r="B1743" s="30" t="s">
        <v>3691</v>
      </c>
      <c r="C1743" s="26" t="s">
        <v>3692</v>
      </c>
      <c r="D1743" s="27">
        <v>6</v>
      </c>
      <c r="E1743" s="33"/>
      <c r="F1743" s="32">
        <f t="shared" si="56"/>
        <v>0</v>
      </c>
      <c r="G1743" s="31"/>
      <c r="H1743" s="31">
        <f t="shared" si="55"/>
        <v>861.17</v>
      </c>
      <c r="I1743" s="34">
        <v>748.84</v>
      </c>
    </row>
    <row r="1744" s="8" customFormat="1" ht="20.1" customHeight="1" spans="1:9">
      <c r="A1744" s="30" t="s">
        <v>3693</v>
      </c>
      <c r="B1744" s="30" t="s">
        <v>3694</v>
      </c>
      <c r="C1744" s="26" t="s">
        <v>131</v>
      </c>
      <c r="D1744" s="27">
        <v>6</v>
      </c>
      <c r="E1744" s="33"/>
      <c r="F1744" s="32">
        <f t="shared" si="56"/>
        <v>0</v>
      </c>
      <c r="G1744" s="31"/>
      <c r="H1744" s="31">
        <f t="shared" si="55"/>
        <v>527.3</v>
      </c>
      <c r="I1744" s="34">
        <v>458.52</v>
      </c>
    </row>
    <row r="1745" s="8" customFormat="1" ht="20.1" customHeight="1" spans="1:9">
      <c r="A1745" s="30" t="s">
        <v>3695</v>
      </c>
      <c r="B1745" s="30" t="s">
        <v>3696</v>
      </c>
      <c r="C1745" s="26" t="s">
        <v>281</v>
      </c>
      <c r="D1745" s="27">
        <v>780</v>
      </c>
      <c r="E1745" s="33"/>
      <c r="F1745" s="32">
        <f t="shared" si="56"/>
        <v>0</v>
      </c>
      <c r="G1745" s="31"/>
      <c r="H1745" s="31">
        <f t="shared" si="55"/>
        <v>8.59</v>
      </c>
      <c r="I1745" s="34">
        <v>7.47</v>
      </c>
    </row>
    <row r="1746" s="8" customFormat="1" ht="20.1" customHeight="1" spans="1:9">
      <c r="A1746" s="30" t="s">
        <v>3697</v>
      </c>
      <c r="B1746" s="30" t="s">
        <v>3698</v>
      </c>
      <c r="C1746" s="26" t="s">
        <v>1155</v>
      </c>
      <c r="D1746" s="27">
        <v>1</v>
      </c>
      <c r="E1746" s="33"/>
      <c r="F1746" s="32">
        <f t="shared" si="56"/>
        <v>0</v>
      </c>
      <c r="G1746" s="31"/>
      <c r="H1746" s="31">
        <f t="shared" si="55"/>
        <v>994.7</v>
      </c>
      <c r="I1746" s="34">
        <v>864.96</v>
      </c>
    </row>
    <row r="1747" s="8" customFormat="1" ht="20.1" customHeight="1" spans="1:9">
      <c r="A1747" s="30" t="s">
        <v>3699</v>
      </c>
      <c r="B1747" s="30" t="s">
        <v>3700</v>
      </c>
      <c r="C1747" s="26" t="s">
        <v>1155</v>
      </c>
      <c r="D1747" s="27">
        <v>1</v>
      </c>
      <c r="E1747" s="33"/>
      <c r="F1747" s="32">
        <f t="shared" si="56"/>
        <v>0</v>
      </c>
      <c r="G1747" s="31"/>
      <c r="H1747" s="31">
        <f t="shared" si="55"/>
        <v>994.7</v>
      </c>
      <c r="I1747" s="34">
        <v>864.96</v>
      </c>
    </row>
    <row r="1748" s="8" customFormat="1" ht="20.1" customHeight="1" spans="1:9">
      <c r="A1748" s="30" t="s">
        <v>3701</v>
      </c>
      <c r="B1748" s="30" t="s">
        <v>3702</v>
      </c>
      <c r="C1748" s="26" t="s">
        <v>1155</v>
      </c>
      <c r="D1748" s="27">
        <v>1</v>
      </c>
      <c r="E1748" s="33"/>
      <c r="F1748" s="32">
        <f t="shared" si="56"/>
        <v>0</v>
      </c>
      <c r="G1748" s="31"/>
      <c r="H1748" s="31">
        <f t="shared" si="55"/>
        <v>951.5</v>
      </c>
      <c r="I1748" s="34">
        <v>827.39</v>
      </c>
    </row>
    <row r="1749" s="8" customFormat="1" ht="20.1" customHeight="1" spans="1:9">
      <c r="A1749" s="30" t="s">
        <v>3703</v>
      </c>
      <c r="B1749" s="30" t="s">
        <v>3704</v>
      </c>
      <c r="C1749" s="26" t="s">
        <v>1155</v>
      </c>
      <c r="D1749" s="27">
        <v>1</v>
      </c>
      <c r="E1749" s="33"/>
      <c r="F1749" s="32">
        <f t="shared" si="56"/>
        <v>0</v>
      </c>
      <c r="G1749" s="31"/>
      <c r="H1749" s="31">
        <f t="shared" si="55"/>
        <v>1027.11</v>
      </c>
      <c r="I1749" s="34">
        <v>893.14</v>
      </c>
    </row>
    <row r="1750" s="8" customFormat="1" ht="20.1" customHeight="1" spans="1:9">
      <c r="A1750" s="30" t="s">
        <v>3705</v>
      </c>
      <c r="B1750" s="30" t="s">
        <v>3706</v>
      </c>
      <c r="C1750" s="26" t="s">
        <v>1155</v>
      </c>
      <c r="D1750" s="27">
        <v>1</v>
      </c>
      <c r="E1750" s="33"/>
      <c r="F1750" s="32">
        <f t="shared" si="56"/>
        <v>0</v>
      </c>
      <c r="G1750" s="31"/>
      <c r="H1750" s="31">
        <f t="shared" si="55"/>
        <v>920.08</v>
      </c>
      <c r="I1750" s="34">
        <v>800.07</v>
      </c>
    </row>
    <row r="1751" s="8" customFormat="1" ht="20.1" customHeight="1" spans="1:9">
      <c r="A1751" s="30" t="s">
        <v>3707</v>
      </c>
      <c r="B1751" s="30" t="s">
        <v>3708</v>
      </c>
      <c r="C1751" s="26" t="s">
        <v>1155</v>
      </c>
      <c r="D1751" s="27">
        <v>1</v>
      </c>
      <c r="E1751" s="33"/>
      <c r="F1751" s="32">
        <f t="shared" si="56"/>
        <v>0</v>
      </c>
      <c r="G1751" s="31"/>
      <c r="H1751" s="31">
        <f t="shared" si="55"/>
        <v>920.08</v>
      </c>
      <c r="I1751" s="34">
        <v>800.07</v>
      </c>
    </row>
    <row r="1752" s="8" customFormat="1" ht="20.1" customHeight="1" spans="1:9">
      <c r="A1752" s="30" t="s">
        <v>3709</v>
      </c>
      <c r="B1752" s="30" t="s">
        <v>3710</v>
      </c>
      <c r="C1752" s="26"/>
      <c r="D1752" s="27"/>
      <c r="E1752" s="31"/>
      <c r="F1752" s="32"/>
      <c r="G1752" s="31"/>
      <c r="H1752" s="31"/>
      <c r="I1752" s="34"/>
    </row>
    <row r="1753" s="8" customFormat="1" ht="20.1" customHeight="1" spans="1:9">
      <c r="A1753" s="30" t="s">
        <v>3711</v>
      </c>
      <c r="B1753" s="30" t="s">
        <v>3712</v>
      </c>
      <c r="C1753" s="26" t="s">
        <v>2321</v>
      </c>
      <c r="D1753" s="27">
        <v>2</v>
      </c>
      <c r="E1753" s="33"/>
      <c r="F1753" s="32">
        <f t="shared" si="56"/>
        <v>0</v>
      </c>
      <c r="G1753" s="31"/>
      <c r="H1753" s="31">
        <f t="shared" si="55"/>
        <v>264476.63</v>
      </c>
      <c r="I1753" s="34">
        <v>229979.68</v>
      </c>
    </row>
    <row r="1754" s="8" customFormat="1" ht="20.1" customHeight="1" spans="1:9">
      <c r="A1754" s="30" t="s">
        <v>3713</v>
      </c>
      <c r="B1754" s="30" t="s">
        <v>3714</v>
      </c>
      <c r="C1754" s="26" t="s">
        <v>2321</v>
      </c>
      <c r="D1754" s="27">
        <v>2</v>
      </c>
      <c r="E1754" s="33"/>
      <c r="F1754" s="32">
        <f t="shared" si="56"/>
        <v>0</v>
      </c>
      <c r="G1754" s="31"/>
      <c r="H1754" s="31">
        <f t="shared" si="55"/>
        <v>314676.93</v>
      </c>
      <c r="I1754" s="34">
        <v>273632.11</v>
      </c>
    </row>
    <row r="1755" s="8" customFormat="1" ht="20.1" customHeight="1" spans="1:9">
      <c r="A1755" s="30" t="s">
        <v>3715</v>
      </c>
      <c r="B1755" s="30" t="s">
        <v>3716</v>
      </c>
      <c r="C1755" s="26" t="s">
        <v>2321</v>
      </c>
      <c r="D1755" s="27">
        <v>1</v>
      </c>
      <c r="E1755" s="33"/>
      <c r="F1755" s="32">
        <f t="shared" si="56"/>
        <v>0</v>
      </c>
      <c r="G1755" s="31"/>
      <c r="H1755" s="31">
        <f t="shared" si="55"/>
        <v>42575.02</v>
      </c>
      <c r="I1755" s="34">
        <v>37021.76</v>
      </c>
    </row>
    <row r="1756" s="8" customFormat="1" ht="20.1" customHeight="1" spans="1:9">
      <c r="A1756" s="30" t="s">
        <v>3717</v>
      </c>
      <c r="B1756" s="30" t="s">
        <v>3718</v>
      </c>
      <c r="C1756" s="26"/>
      <c r="D1756" s="27"/>
      <c r="E1756" s="31"/>
      <c r="F1756" s="32"/>
      <c r="G1756" s="31"/>
      <c r="H1756" s="31"/>
      <c r="I1756" s="34"/>
    </row>
    <row r="1757" s="8" customFormat="1" ht="20.1" customHeight="1" spans="1:9">
      <c r="A1757" s="30" t="s">
        <v>3719</v>
      </c>
      <c r="B1757" s="30" t="s">
        <v>3720</v>
      </c>
      <c r="C1757" s="26" t="s">
        <v>2220</v>
      </c>
      <c r="D1757" s="27">
        <v>1</v>
      </c>
      <c r="E1757" s="31">
        <v>1295280</v>
      </c>
      <c r="F1757" s="32">
        <f t="shared" si="56"/>
        <v>1295280</v>
      </c>
      <c r="G1757" s="31"/>
      <c r="H1757" s="31">
        <v>1295280</v>
      </c>
      <c r="I1757" s="34">
        <v>1295280</v>
      </c>
    </row>
    <row r="1758" s="8" customFormat="1" ht="20.1" customHeight="1" spans="1:9">
      <c r="A1758" s="30" t="s">
        <v>3721</v>
      </c>
      <c r="B1758" s="30" t="s">
        <v>3722</v>
      </c>
      <c r="C1758" s="26" t="s">
        <v>2220</v>
      </c>
      <c r="D1758" s="27">
        <v>1</v>
      </c>
      <c r="E1758" s="31">
        <v>863532</v>
      </c>
      <c r="F1758" s="32">
        <f t="shared" si="56"/>
        <v>863532</v>
      </c>
      <c r="G1758" s="31"/>
      <c r="H1758" s="31">
        <v>863532</v>
      </c>
      <c r="I1758" s="34">
        <v>863532</v>
      </c>
    </row>
    <row r="1759" s="8" customFormat="1" ht="20.1" customHeight="1" spans="1:9">
      <c r="A1759" s="30" t="s">
        <v>3723</v>
      </c>
      <c r="B1759" s="30" t="s">
        <v>3724</v>
      </c>
      <c r="C1759" s="26" t="s">
        <v>2220</v>
      </c>
      <c r="D1759" s="27">
        <v>1</v>
      </c>
      <c r="E1759" s="31">
        <v>3736884</v>
      </c>
      <c r="F1759" s="32">
        <f t="shared" si="56"/>
        <v>3736884</v>
      </c>
      <c r="G1759" s="31"/>
      <c r="H1759" s="31">
        <v>3736884</v>
      </c>
      <c r="I1759" s="34">
        <v>3736884</v>
      </c>
    </row>
    <row r="1760" s="8" customFormat="1" ht="20.1" customHeight="1" spans="1:9">
      <c r="A1760" s="30" t="s">
        <v>3725</v>
      </c>
      <c r="B1760" s="30" t="s">
        <v>3726</v>
      </c>
      <c r="C1760" s="26" t="s">
        <v>2220</v>
      </c>
      <c r="D1760" s="27">
        <v>2</v>
      </c>
      <c r="E1760" s="31">
        <v>300000</v>
      </c>
      <c r="F1760" s="32">
        <f t="shared" si="56"/>
        <v>600000</v>
      </c>
      <c r="G1760" s="31"/>
      <c r="H1760" s="31">
        <v>300000</v>
      </c>
      <c r="I1760" s="34">
        <v>300000</v>
      </c>
    </row>
    <row r="1761" s="8" customFormat="1" ht="20.1" customHeight="1" spans="1:9">
      <c r="A1761" s="30" t="s">
        <v>3727</v>
      </c>
      <c r="B1761" s="30" t="s">
        <v>3728</v>
      </c>
      <c r="C1761" s="26" t="s">
        <v>1155</v>
      </c>
      <c r="D1761" s="27">
        <v>4</v>
      </c>
      <c r="E1761" s="31">
        <v>35000</v>
      </c>
      <c r="F1761" s="32">
        <f t="shared" si="56"/>
        <v>140000</v>
      </c>
      <c r="G1761" s="31"/>
      <c r="H1761" s="31">
        <v>35000</v>
      </c>
      <c r="I1761" s="34">
        <v>35000</v>
      </c>
    </row>
    <row r="1762" s="8" customFormat="1" ht="20.1" customHeight="1" spans="1:9">
      <c r="A1762" s="30" t="s">
        <v>3729</v>
      </c>
      <c r="B1762" s="30" t="s">
        <v>3730</v>
      </c>
      <c r="C1762" s="26" t="s">
        <v>2220</v>
      </c>
      <c r="D1762" s="27">
        <v>1</v>
      </c>
      <c r="E1762" s="31">
        <v>255000</v>
      </c>
      <c r="F1762" s="32">
        <f t="shared" si="56"/>
        <v>255000</v>
      </c>
      <c r="G1762" s="31"/>
      <c r="H1762" s="31">
        <v>255000</v>
      </c>
      <c r="I1762" s="34">
        <v>255000</v>
      </c>
    </row>
    <row r="1763" s="8" customFormat="1" ht="20.1" customHeight="1" spans="1:9">
      <c r="A1763" s="30" t="s">
        <v>3731</v>
      </c>
      <c r="B1763" s="30" t="s">
        <v>3732</v>
      </c>
      <c r="C1763" s="26" t="s">
        <v>2220</v>
      </c>
      <c r="D1763" s="27">
        <v>1</v>
      </c>
      <c r="E1763" s="31">
        <v>500000</v>
      </c>
      <c r="F1763" s="32">
        <f t="shared" si="56"/>
        <v>500000</v>
      </c>
      <c r="G1763" s="31"/>
      <c r="H1763" s="31">
        <v>500000</v>
      </c>
      <c r="I1763" s="34">
        <v>500000</v>
      </c>
    </row>
    <row r="1764" s="8" customFormat="1" ht="35.1" customHeight="1" spans="1:9">
      <c r="A1764" s="26"/>
      <c r="B1764" s="35" t="s">
        <v>3733</v>
      </c>
      <c r="C1764" s="35"/>
      <c r="D1764" s="26">
        <f>IF(COUNTIF(F5:F1763,"不符合单价范围")&gt;0,"不符合报价要求",SUM(F5:F1763))</f>
        <v>9390696</v>
      </c>
      <c r="E1764" s="26"/>
      <c r="F1764" s="26"/>
      <c r="G1764" s="31"/>
      <c r="H1764" s="31"/>
      <c r="I1764" s="36"/>
    </row>
  </sheetData>
  <sheetProtection password="EA4D" sheet="1" objects="1"/>
  <mergeCells count="4">
    <mergeCell ref="A1:F1"/>
    <mergeCell ref="A3:F3"/>
    <mergeCell ref="B1764:C1764"/>
    <mergeCell ref="D1764:F1764"/>
  </mergeCells>
  <conditionalFormatting sqref="A5:A176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view="pageBreakPreview" zoomScaleNormal="100" workbookViewId="0">
      <selection activeCell="D18" sqref="D18"/>
    </sheetView>
  </sheetViews>
  <sheetFormatPr defaultColWidth="9" defaultRowHeight="14.25" outlineLevelCol="3"/>
  <cols>
    <col min="1" max="1" width="12.125" style="1" customWidth="1"/>
    <col min="2" max="2" width="19.125" style="1" customWidth="1"/>
    <col min="3" max="3" width="28.625" style="1" customWidth="1"/>
    <col min="4" max="4" width="22.625" style="1" customWidth="1"/>
    <col min="5" max="5" width="9" style="1"/>
    <col min="6" max="6" width="12.8" style="1" customWidth="1"/>
    <col min="7" max="16384" width="9" style="1"/>
  </cols>
  <sheetData>
    <row r="1" s="1" customFormat="1" ht="35.1" customHeight="1" spans="1:4">
      <c r="A1" s="2" t="s">
        <v>3734</v>
      </c>
      <c r="B1" s="2"/>
      <c r="C1" s="2"/>
      <c r="D1" s="2"/>
    </row>
    <row r="2" s="1" customFormat="1" ht="24.95" customHeight="1" spans="1:4">
      <c r="A2" s="3" t="s">
        <v>3735</v>
      </c>
      <c r="B2" s="3"/>
      <c r="C2" s="3"/>
      <c r="D2" s="3"/>
    </row>
    <row r="3" s="1" customFormat="1" ht="30" customHeight="1" spans="1:4">
      <c r="A3" s="4" t="s">
        <v>3736</v>
      </c>
      <c r="B3" s="4" t="s">
        <v>3737</v>
      </c>
      <c r="C3" s="4" t="s">
        <v>3738</v>
      </c>
      <c r="D3" s="4" t="s">
        <v>3739</v>
      </c>
    </row>
    <row r="4" s="1" customFormat="1" ht="30" customHeight="1" spans="1:4">
      <c r="A4" s="4">
        <v>1</v>
      </c>
      <c r="B4" s="4" t="s">
        <v>3740</v>
      </c>
      <c r="C4" s="4" t="s">
        <v>3741</v>
      </c>
      <c r="D4" s="5">
        <f>'100章'!D28</f>
        <v>4172849</v>
      </c>
    </row>
    <row r="5" s="1" customFormat="1" ht="30" customHeight="1" spans="1:4">
      <c r="A5" s="4">
        <v>2</v>
      </c>
      <c r="B5" s="4" t="s">
        <v>3742</v>
      </c>
      <c r="C5" s="4" t="s">
        <v>3743</v>
      </c>
      <c r="D5" s="5">
        <v>0</v>
      </c>
    </row>
    <row r="6" s="1" customFormat="1" ht="30" customHeight="1" spans="1:4">
      <c r="A6" s="4">
        <v>3</v>
      </c>
      <c r="B6" s="4" t="s">
        <v>3744</v>
      </c>
      <c r="C6" s="4" t="s">
        <v>3745</v>
      </c>
      <c r="D6" s="5">
        <f>'300章'!D40</f>
        <v>0</v>
      </c>
    </row>
    <row r="7" s="1" customFormat="1" ht="30" customHeight="1" spans="1:4">
      <c r="A7" s="4">
        <v>4</v>
      </c>
      <c r="B7" s="4" t="s">
        <v>3746</v>
      </c>
      <c r="C7" s="4" t="s">
        <v>3747</v>
      </c>
      <c r="D7" s="5">
        <v>0</v>
      </c>
    </row>
    <row r="8" s="1" customFormat="1" ht="30" customHeight="1" spans="1:4">
      <c r="A8" s="4">
        <v>5</v>
      </c>
      <c r="B8" s="4" t="s">
        <v>3748</v>
      </c>
      <c r="C8" s="4" t="s">
        <v>3749</v>
      </c>
      <c r="D8" s="5">
        <v>0</v>
      </c>
    </row>
    <row r="9" s="1" customFormat="1" ht="30" customHeight="1" spans="1:4">
      <c r="A9" s="4">
        <v>6</v>
      </c>
      <c r="B9" s="4" t="s">
        <v>3750</v>
      </c>
      <c r="C9" s="4" t="s">
        <v>3751</v>
      </c>
      <c r="D9" s="5">
        <f>'600章'!D25</f>
        <v>0</v>
      </c>
    </row>
    <row r="10" s="1" customFormat="1" ht="30" customHeight="1" spans="1:4">
      <c r="A10" s="4">
        <v>7</v>
      </c>
      <c r="B10" s="4" t="s">
        <v>3752</v>
      </c>
      <c r="C10" s="4" t="s">
        <v>3753</v>
      </c>
      <c r="D10" s="5">
        <f>'700章'!D44</f>
        <v>0</v>
      </c>
    </row>
    <row r="11" s="1" customFormat="1" ht="30" customHeight="1" spans="1:4">
      <c r="A11" s="4">
        <v>8</v>
      </c>
      <c r="B11" s="4" t="s">
        <v>3754</v>
      </c>
      <c r="C11" s="4" t="s">
        <v>3755</v>
      </c>
      <c r="D11" s="5">
        <v>0</v>
      </c>
    </row>
    <row r="12" s="1" customFormat="1" ht="30" customHeight="1" spans="1:4">
      <c r="A12" s="4">
        <v>9</v>
      </c>
      <c r="B12" s="4" t="s">
        <v>3756</v>
      </c>
      <c r="C12" s="4" t="s">
        <v>3757</v>
      </c>
      <c r="D12" s="5">
        <f>'900章'!D1764</f>
        <v>9390696</v>
      </c>
    </row>
    <row r="13" s="1" customFormat="1" ht="30" customHeight="1" spans="1:4">
      <c r="A13" s="4">
        <v>10</v>
      </c>
      <c r="B13" s="4" t="s">
        <v>3758</v>
      </c>
      <c r="C13" s="4"/>
      <c r="D13" s="5">
        <f>SUM(D4:D12)</f>
        <v>13563545</v>
      </c>
    </row>
    <row r="14" s="1" customFormat="1" ht="30" customHeight="1" spans="1:4">
      <c r="A14" s="4">
        <v>11</v>
      </c>
      <c r="B14" s="6" t="s">
        <v>3759</v>
      </c>
      <c r="C14" s="6"/>
      <c r="D14" s="5">
        <f>SUM('900章'!F1736:F1738,'900章'!F1757:F1763)</f>
        <v>9390696</v>
      </c>
    </row>
    <row r="15" s="1" customFormat="1" ht="30" customHeight="1" spans="1:4">
      <c r="A15" s="4">
        <v>12</v>
      </c>
      <c r="B15" s="7" t="s">
        <v>3760</v>
      </c>
      <c r="C15" s="7"/>
      <c r="D15" s="5">
        <f>D13-D14</f>
        <v>4172849</v>
      </c>
    </row>
    <row r="16" s="1" customFormat="1" ht="30" customHeight="1" spans="1:4">
      <c r="A16" s="4">
        <v>13</v>
      </c>
      <c r="B16" s="4" t="s">
        <v>3761</v>
      </c>
      <c r="C16" s="4"/>
      <c r="D16" s="5">
        <v>0</v>
      </c>
    </row>
    <row r="17" s="1" customFormat="1" ht="30" customHeight="1" spans="1:4">
      <c r="A17" s="4">
        <v>14</v>
      </c>
      <c r="B17" s="6" t="s">
        <v>3762</v>
      </c>
      <c r="C17" s="6"/>
      <c r="D17" s="5">
        <f>ROUND(SUM(D5:D12)*0.03,0)</f>
        <v>281721</v>
      </c>
    </row>
    <row r="18" s="1" customFormat="1" ht="31" customHeight="1" spans="1:4">
      <c r="A18" s="4">
        <v>15</v>
      </c>
      <c r="B18" s="4" t="s">
        <v>3763</v>
      </c>
      <c r="C18" s="4"/>
      <c r="D18" s="5">
        <f>D13+D16+D17</f>
        <v>13845266</v>
      </c>
    </row>
  </sheetData>
  <sheetProtection password="EA4D" sheet="1" objects="1"/>
  <mergeCells count="8">
    <mergeCell ref="A1:D1"/>
    <mergeCell ref="A2:D2"/>
    <mergeCell ref="B13:C13"/>
    <mergeCell ref="B14:C14"/>
    <mergeCell ref="B15:C15"/>
    <mergeCell ref="B16:C16"/>
    <mergeCell ref="B17:C17"/>
    <mergeCell ref="B18:C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100章</vt:lpstr>
      <vt:lpstr>300章</vt:lpstr>
      <vt:lpstr>600章</vt:lpstr>
      <vt:lpstr>700章</vt:lpstr>
      <vt:lpstr>900章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梁国辉</cp:lastModifiedBy>
  <dcterms:created xsi:type="dcterms:W3CDTF">2024-07-03T02:04:00Z</dcterms:created>
  <dcterms:modified xsi:type="dcterms:W3CDTF">2024-08-07T15:33:54Z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BDCA11B652C24550B6ED466AE3CF36C2_13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