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60" tabRatio="500"/>
  </bookViews>
  <sheets>
    <sheet name="标准站" sheetId="6" r:id="rId1"/>
  </sheets>
  <definedNames>
    <definedName name="_xlnm.Print_Area" localSheetId="0">标准站!$A$1:$J$53</definedName>
  </definedNames>
  <calcPr calcId="144525"/>
</workbook>
</file>

<file path=xl/sharedStrings.xml><?xml version="1.0" encoding="utf-8"?>
<sst xmlns="http://schemas.openxmlformats.org/spreadsheetml/2006/main" count="311" uniqueCount="113">
  <si>
    <t>分部分项工程和单价措施项目清单与计价表</t>
  </si>
  <si>
    <t>工程名称：广州市轨道交通七号线二期工程【车站公共区天花一体化系统材料采购】项目</t>
  </si>
  <si>
    <t>序号</t>
  </si>
  <si>
    <t>工程项目及费用名称</t>
  </si>
  <si>
    <t>项目特征</t>
  </si>
  <si>
    <t>计量规则</t>
  </si>
  <si>
    <t>采购原则</t>
  </si>
  <si>
    <t>计量单位</t>
  </si>
  <si>
    <t>工程数量</t>
  </si>
  <si>
    <t>投标报价(元)</t>
  </si>
  <si>
    <t>备注</t>
  </si>
  <si>
    <t>综合单价</t>
  </si>
  <si>
    <t>合价</t>
  </si>
  <si>
    <t>大沙东站</t>
  </si>
  <si>
    <t>   1.1   </t>
  </si>
  <si>
    <t>站厅层及站台层</t>
  </si>
  <si>
    <t>1.1.1</t>
  </si>
  <si>
    <t>铝型材方通吊顶200*100*2.5mm</t>
  </si>
  <si>
    <t>铝型材方通吊顶200*100*2.5mm,项目特征见设计图。</t>
  </si>
  <si>
    <t>以‘米’为单位，按见光面铝型材长度计量。</t>
  </si>
  <si>
    <t>1.测量放线
2.深化设计
3.材料采购
4.Ф8mm螺杆、40×40mm热镀锌钢板，壁厚2.0mm附加龙骨，转换龙骨、面层付龙骨、连接件、主吊件、封口帽、方管、吊挂件等所有构配件以及涂刷防护材料的采购
5.货物运输
6.成品保护
7.其他工作内容</t>
  </si>
  <si>
    <t>米</t>
  </si>
  <si>
    <t>合价包干</t>
  </si>
  <si>
    <t>1.1.2</t>
  </si>
  <si>
    <t>灯具铝型材方通吊顶200*100*2.5mm</t>
  </si>
  <si>
    <t>1.1.3</t>
  </si>
  <si>
    <t>环形灯具铝型材造型吊顶200*100*3.0mm（带磨砂玻璃面罩）</t>
  </si>
  <si>
    <t>铝型材方通吊顶200*100*3.0mm,项目特征见设计图。</t>
  </si>
  <si>
    <t>以‘米’为单位，按平面数量计量。</t>
  </si>
  <si>
    <t>1.1.4</t>
  </si>
  <si>
    <t>100*100*2.0mm圆管铝型材（含内接头）</t>
  </si>
  <si>
    <t>100*100*2.0mm圆管铝型材（含内接头）,项目特征见设计图。</t>
  </si>
  <si>
    <t>1.1.5</t>
  </si>
  <si>
    <t>3.0mm艺术冲孔造型铝板吊顶（背衬亚克力板）</t>
  </si>
  <si>
    <t>3.0mm厚铝板，项目特征见设计图。</t>
  </si>
  <si>
    <t>以‘平方米’为单位计量，以见光面积为计算。</t>
  </si>
  <si>
    <t>平方米</t>
  </si>
  <si>
    <t>1.1.6</t>
  </si>
  <si>
    <t>3.0mm灯槽造型铝板吊顶</t>
  </si>
  <si>
    <t>以‘米’为单位计量，以见光面积为计算。</t>
  </si>
  <si>
    <t>1.1.7</t>
  </si>
  <si>
    <t>收口铝单板造型吊顶(3.0mm)（含换乘节点、高差位、包梁等）</t>
  </si>
  <si>
    <t>3.0mm厚收口铝板，项目特征见设计图。</t>
  </si>
  <si>
    <t>1.1.8</t>
  </si>
  <si>
    <t>楼扶梯口铝板封板（含梁柱包板及侧墙铝板、楼、扶梯上部铝板斜面吊顶）</t>
  </si>
  <si>
    <t>1.1.9</t>
  </si>
  <si>
    <t>楼、扶梯底外包铝板</t>
  </si>
  <si>
    <t>1.1.10</t>
  </si>
  <si>
    <t>装饰硬灯条灯带</t>
  </si>
  <si>
    <t>3c认证，项目特征见设计图。</t>
  </si>
  <si>
    <t>1.测量放线
2.深化设计
3.材料采购
4.货物运输
5.成品保护
6.其他工作内容</t>
  </si>
  <si>
    <t>套</t>
  </si>
  <si>
    <t>1.1.11</t>
  </si>
  <si>
    <t>楼扶梯侧边三角形铝合金挡板</t>
  </si>
  <si>
    <t>3.0mm厚收口铝板，项目特征见设计图</t>
  </si>
  <si>
    <t>以‘个’为单位计量。</t>
  </si>
  <si>
    <t>1.材料采购
2.货物运输
3.其它相关内容</t>
  </si>
  <si>
    <t>个</t>
  </si>
  <si>
    <t>1.1.12</t>
  </si>
  <si>
    <t>专业接口处打胶收口</t>
  </si>
  <si>
    <t>项目特征见设计图。</t>
  </si>
  <si>
    <t>项</t>
  </si>
  <si>
    <t>1.材料采购
2.货物运输
3.成品保护
4.其他工作内容</t>
  </si>
  <si>
    <t>换乘通道</t>
  </si>
  <si>
    <t>1.2.1</t>
  </si>
  <si>
    <t>单价包干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</si>
  <si>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</si>
  <si>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</si>
  <si>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</si>
  <si>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</si>
  <si>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</si>
  <si>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</si>
  <si>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</si>
  <si>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</si>
  <si>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</si>
  <si>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</si>
  <si>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</si>
  <si>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1.3</t>
  </si>
  <si>
    <t>标准站通道及出入口（A通道）</t>
  </si>
  <si>
    <t>1.3.1</t>
  </si>
  <si>
    <t>1.3.2</t>
  </si>
  <si>
    <t>1.3.3</t>
  </si>
  <si>
    <t>白色包梁及收口铝单板造型吊顶(3.0mm)</t>
  </si>
  <si>
    <t>1.3.4</t>
  </si>
  <si>
    <t>1.4</t>
  </si>
  <si>
    <t>标准站通道及出入口（B通道）</t>
  </si>
  <si>
    <t>1.4.1</t>
  </si>
  <si>
    <t>1.4.2</t>
  </si>
  <si>
    <t>1.4.3</t>
  </si>
  <si>
    <t>1.4.4</t>
  </si>
  <si>
    <t>1.5</t>
  </si>
  <si>
    <t>标准站通道及出入口（D2通道）</t>
  </si>
  <si>
    <t>1.5.1</t>
  </si>
  <si>
    <t>1.5.2</t>
  </si>
  <si>
    <t>1.5.3</t>
  </si>
  <si>
    <t>1.5.4</t>
  </si>
  <si>
    <t>既有线路装修改造材料采购</t>
  </si>
  <si>
    <t>1.6.1</t>
  </si>
  <si>
    <t>以‘平方米’为单位，按平面数量计量。</t>
  </si>
  <si>
    <t>1.6.2</t>
  </si>
  <si>
    <t>灯具一体化镜面不锈钢六通连接件</t>
  </si>
  <si>
    <t>灯具一体化不锈钢六通连接件,项目特征见设计图。</t>
  </si>
  <si>
    <t>以‘个’为单位，按平面数量计量。</t>
  </si>
  <si>
    <t>1.6.3</t>
  </si>
  <si>
    <t>灯具铝型材方通吊顶100*100*3mm（带磨砂玻璃面罩）</t>
  </si>
  <si>
    <t>铝型材方通吊顶100*100*3mm,项目特征见设计图。</t>
  </si>
  <si>
    <t>1.6.4</t>
  </si>
  <si>
    <t>铝型材方通吊顶100*100*3mm</t>
  </si>
  <si>
    <t>1.6.5</t>
  </si>
  <si>
    <t>专业收口材料采购</t>
  </si>
  <si>
    <t>项目特征见设计图</t>
  </si>
  <si>
    <t>以‘项’为单位计量。</t>
  </si>
  <si>
    <t>1.材料采购
2.辅材采购
3.货物运输
4.成品保护
5.维护保养
6.其他相关工作内容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</si>
</sst>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rgb="FF00000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20"/>
      <name val="微软雅黑"/>
      <charset val="134"/>
    </font>
    <font>
      <b/>
      <sz val="10"/>
      <name val="微软雅黑"/>
      <charset val="134"/>
    </font>
    <font>
      <sz val="15"/>
      <name val="微软雅黑"/>
      <charset val="134"/>
    </font>
    <font>
      <sz val="10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b/>
      <sz val="11"/>
      <name val="微软雅黑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9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2" borderId="8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31" fillId="0" borderId="13" applyNumberFormat="0" applyFill="0" applyAlignment="0" applyProtection="0">
      <alignment vertical="center"/>
    </xf>
    <xf numFmtId="0" fontId="14" fillId="0" borderId="0"/>
    <xf numFmtId="0" fontId="22" fillId="0" borderId="13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4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14" fillId="0" borderId="0">
      <alignment vertical="center"/>
    </xf>
    <xf numFmtId="0" fontId="18" fillId="8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22" applyFont="1" applyFill="1" applyBorder="1" applyAlignment="1">
      <alignment horizontal="left"/>
    </xf>
    <xf numFmtId="0" fontId="6" fillId="0" borderId="2" xfId="22" applyFont="1" applyFill="1" applyBorder="1" applyAlignment="1">
      <alignment horizontal="left"/>
    </xf>
    <xf numFmtId="0" fontId="7" fillId="0" borderId="2" xfId="22" applyFont="1" applyFill="1" applyBorder="1" applyAlignment="1">
      <alignment horizontal="left"/>
    </xf>
    <xf numFmtId="0" fontId="7" fillId="0" borderId="3" xfId="22" applyFont="1" applyFill="1" applyBorder="1" applyAlignment="1">
      <alignment horizontal="center" vertical="center" wrapText="1"/>
    </xf>
    <xf numFmtId="0" fontId="7" fillId="0" borderId="3" xfId="22" applyFont="1" applyFill="1" applyBorder="1" applyAlignment="1">
      <alignment horizontal="center" vertical="center"/>
    </xf>
    <xf numFmtId="0" fontId="7" fillId="0" borderId="1" xfId="22" applyFont="1" applyFill="1" applyBorder="1" applyAlignment="1">
      <alignment horizontal="center" vertical="center" wrapText="1"/>
    </xf>
    <xf numFmtId="0" fontId="7" fillId="0" borderId="4" xfId="22" applyFont="1" applyFill="1" applyBorder="1" applyAlignment="1">
      <alignment horizontal="center" vertical="center" wrapText="1"/>
    </xf>
    <xf numFmtId="0" fontId="7" fillId="0" borderId="4" xfId="22" applyFont="1" applyFill="1" applyBorder="1" applyAlignment="1">
      <alignment horizontal="center" vertical="center"/>
    </xf>
    <xf numFmtId="0" fontId="7" fillId="0" borderId="5" xfId="22" applyFont="1" applyFill="1" applyBorder="1" applyAlignment="1">
      <alignment horizontal="center" vertical="center" wrapText="1"/>
    </xf>
    <xf numFmtId="0" fontId="7" fillId="0" borderId="5" xfId="22" applyFont="1" applyFill="1" applyBorder="1" applyAlignment="1">
      <alignment horizontal="center" vertical="center"/>
    </xf>
    <xf numFmtId="0" fontId="5" fillId="0" borderId="5" xfId="22" applyFont="1" applyFill="1" applyBorder="1" applyAlignment="1">
      <alignment horizontal="justify" vertical="center" wrapText="1"/>
    </xf>
    <xf numFmtId="0" fontId="5" fillId="0" borderId="5" xfId="22" applyFont="1" applyFill="1" applyBorder="1" applyAlignment="1">
      <alignment vertical="center" wrapText="1"/>
    </xf>
    <xf numFmtId="31" fontId="7" fillId="0" borderId="5" xfId="22" applyNumberFormat="1" applyFont="1" applyFill="1" applyBorder="1" applyAlignment="1">
      <alignment horizontal="center" vertical="center"/>
    </xf>
    <xf numFmtId="0" fontId="7" fillId="0" borderId="5" xfId="22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7" fillId="0" borderId="5" xfId="2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5" xfId="45" applyFont="1" applyFill="1" applyBorder="1" applyAlignment="1">
      <alignment horizontal="center" vertical="center" wrapText="1"/>
    </xf>
    <xf numFmtId="176" fontId="7" fillId="0" borderId="5" xfId="45" applyNumberFormat="1" applyFont="1" applyFill="1" applyBorder="1" applyAlignment="1">
      <alignment horizontal="center" vertical="center" wrapText="1"/>
    </xf>
    <xf numFmtId="0" fontId="8" fillId="0" borderId="5" xfId="22" applyFont="1" applyFill="1" applyBorder="1" applyAlignment="1">
      <alignment horizontal="center" vertical="center"/>
    </xf>
    <xf numFmtId="176" fontId="7" fillId="0" borderId="5" xfId="45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>
      <alignment vertical="center"/>
    </xf>
    <xf numFmtId="0" fontId="7" fillId="0" borderId="5" xfId="22" applyFont="1" applyFill="1" applyBorder="1" applyAlignment="1">
      <alignment horizontal="left" vertical="center" wrapText="1"/>
    </xf>
    <xf numFmtId="176" fontId="5" fillId="0" borderId="5" xfId="22" applyNumberFormat="1" applyFont="1" applyFill="1" applyBorder="1" applyAlignment="1">
      <alignment horizontal="justify" vertical="center" wrapText="1"/>
    </xf>
    <xf numFmtId="49" fontId="7" fillId="0" borderId="5" xfId="22" applyNumberFormat="1" applyFont="1" applyFill="1" applyBorder="1" applyAlignment="1">
      <alignment horizontal="center" vertical="center"/>
    </xf>
    <xf numFmtId="0" fontId="7" fillId="0" borderId="5" xfId="22" applyFont="1" applyFill="1" applyBorder="1" applyAlignment="1">
      <alignment horizontal="justify" vertical="center" wrapText="1"/>
    </xf>
    <xf numFmtId="176" fontId="7" fillId="0" borderId="5" xfId="22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/>
    </xf>
    <xf numFmtId="0" fontId="9" fillId="0" borderId="5" xfId="0" applyFont="1" applyFill="1" applyBorder="1">
      <alignment vertical="center"/>
    </xf>
    <xf numFmtId="176" fontId="7" fillId="0" borderId="5" xfId="0" applyNumberFormat="1" applyFont="1" applyFill="1" applyBorder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left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7" xfId="22" applyFont="1" applyFill="1" applyBorder="1" applyAlignment="1">
      <alignment horizontal="left"/>
    </xf>
    <xf numFmtId="0" fontId="7" fillId="0" borderId="7" xfId="22" applyFont="1" applyFill="1" applyBorder="1" applyAlignment="1">
      <alignment horizontal="center" vertical="center" wrapText="1"/>
    </xf>
    <xf numFmtId="0" fontId="5" fillId="0" borderId="5" xfId="22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25" xfId="17"/>
    <cellStyle name="标题" xfId="18" builtinId="15"/>
    <cellStyle name="解释性文本" xfId="19" builtinId="53"/>
    <cellStyle name="0,0_x000d__x000a_NA_x000d__x000a_ 34" xfId="20"/>
    <cellStyle name="标题 1" xfId="21" builtinId="16"/>
    <cellStyle name="0,0_x000d__x000a_NA_x000d__x000a_" xfId="22"/>
    <cellStyle name="标题 2" xfId="23" builtinId="17"/>
    <cellStyle name="60% - 强调文字颜色 1" xfId="24" builtinId="32"/>
    <cellStyle name="标题 3" xfId="25" builtinId="18"/>
    <cellStyle name="0,0_x000d__x000a_NA_x000d__x000a_ 44" xfId="26"/>
    <cellStyle name="60% - 强调文字颜色 4" xfId="27" builtinId="44"/>
    <cellStyle name="输出" xfId="28" builtinId="21"/>
    <cellStyle name="常规 2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0,0_x005f_x000d__x000a_NA_x005f_x000d__x000a_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0,0_x000d__x000a_NA_x000d__x000a_ 2" xfId="55"/>
    <cellStyle name="常规 24" xfId="56"/>
    <cellStyle name="常规 34" xfId="57"/>
    <cellStyle name="常规 29" xfId="58"/>
    <cellStyle name="常规 33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57"/>
  <sheetViews>
    <sheetView tabSelected="1" view="pageBreakPreview" zoomScale="80" zoomScaleNormal="85" topLeftCell="A48" workbookViewId="0">
      <selection activeCell="M23" sqref="M23"/>
    </sheetView>
  </sheetViews>
  <sheetFormatPr defaultColWidth="9" defaultRowHeight="14"/>
  <cols>
    <col min="1" max="1" width="10.6272727272727" style="2" customWidth="1"/>
    <col min="2" max="2" width="30.6272727272727" style="3" customWidth="1"/>
    <col min="3" max="3" width="17.7545454545455" style="3" customWidth="1"/>
    <col min="4" max="4" width="12.6272727272727" style="3" customWidth="1"/>
    <col min="5" max="5" width="50.6272727272727" style="3" customWidth="1"/>
    <col min="6" max="6" width="8.62727272727273" style="3" customWidth="1"/>
    <col min="7" max="7" width="9.62727272727273" style="4" customWidth="1"/>
    <col min="8" max="9" width="10.6272727272727" style="3" customWidth="1"/>
    <col min="10" max="10" width="10.6272727272727" style="2" customWidth="1"/>
    <col min="11" max="16384" width="9" style="3"/>
  </cols>
  <sheetData>
    <row r="1" ht="27.5" spans="1:10">
      <c r="A1" s="5" t="s">
        <v>0</v>
      </c>
      <c r="B1" s="6"/>
      <c r="C1" s="6"/>
      <c r="D1" s="6"/>
      <c r="E1" s="6"/>
      <c r="F1" s="6"/>
      <c r="G1" s="7"/>
      <c r="H1" s="6"/>
      <c r="I1" s="6"/>
      <c r="J1" s="47"/>
    </row>
    <row r="2" ht="20.5" spans="1:10">
      <c r="A2" s="8" t="s">
        <v>1</v>
      </c>
      <c r="B2" s="9"/>
      <c r="C2" s="9"/>
      <c r="D2" s="9"/>
      <c r="E2" s="9"/>
      <c r="F2" s="9"/>
      <c r="G2" s="10"/>
      <c r="H2" s="9"/>
      <c r="I2" s="9"/>
      <c r="J2" s="48"/>
    </row>
    <row r="3" ht="14.5" spans="1:10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2" t="s">
        <v>8</v>
      </c>
      <c r="H3" s="13" t="s">
        <v>9</v>
      </c>
      <c r="I3" s="49"/>
      <c r="J3" s="11" t="s">
        <v>10</v>
      </c>
    </row>
    <row r="4" ht="14.5" spans="1:10">
      <c r="A4" s="14"/>
      <c r="B4" s="14"/>
      <c r="C4" s="14"/>
      <c r="D4" s="14"/>
      <c r="E4" s="14"/>
      <c r="F4" s="14"/>
      <c r="G4" s="15"/>
      <c r="H4" s="16" t="s">
        <v>11</v>
      </c>
      <c r="I4" s="16" t="s">
        <v>12</v>
      </c>
      <c r="J4" s="14"/>
    </row>
    <row r="5" ht="14.5" spans="1:10">
      <c r="A5" s="17"/>
      <c r="B5" s="18" t="s">
        <v>13</v>
      </c>
      <c r="C5" s="18"/>
      <c r="D5" s="18"/>
      <c r="E5" s="18"/>
      <c r="F5" s="18"/>
      <c r="G5" s="18"/>
      <c r="H5" s="18"/>
      <c r="I5" s="18"/>
      <c r="J5" s="50"/>
    </row>
    <row r="6" ht="14.5" spans="1:10">
      <c r="A6" s="17" t="s">
        <v>14</v>
      </c>
      <c r="B6" s="19" t="s">
        <v>15</v>
      </c>
      <c r="C6" s="18"/>
      <c r="D6" s="18"/>
      <c r="E6" s="18"/>
      <c r="F6" s="18"/>
      <c r="G6" s="18"/>
      <c r="H6" s="18"/>
      <c r="I6" s="18"/>
      <c r="J6" s="50"/>
    </row>
    <row r="7" ht="130.5" spans="1:10">
      <c r="A7" s="20" t="s">
        <v>16</v>
      </c>
      <c r="B7" s="21" t="s">
        <v>17</v>
      </c>
      <c r="C7" s="22" t="s">
        <v>18</v>
      </c>
      <c r="D7" s="23" t="s">
        <v>19</v>
      </c>
      <c r="E7" s="22" t="s">
        <v>20</v>
      </c>
      <c r="F7" s="16" t="s">
        <v>21</v>
      </c>
      <c r="G7" s="24">
        <v>1400</v>
      </c>
      <c r="H7" s="16"/>
      <c r="I7" s="17"/>
      <c r="J7" s="16" t="s">
        <v>22</v>
      </c>
    </row>
    <row r="8" ht="130.5" spans="1:10">
      <c r="A8" s="20" t="s">
        <v>23</v>
      </c>
      <c r="B8" s="25" t="s">
        <v>24</v>
      </c>
      <c r="C8" s="22" t="s">
        <v>18</v>
      </c>
      <c r="D8" s="26" t="s">
        <v>19</v>
      </c>
      <c r="E8" s="22" t="s">
        <v>20</v>
      </c>
      <c r="F8" s="26" t="s">
        <v>21</v>
      </c>
      <c r="G8" s="27">
        <v>400</v>
      </c>
      <c r="H8" s="17"/>
      <c r="I8" s="26"/>
      <c r="J8" s="26" t="s">
        <v>22</v>
      </c>
    </row>
    <row r="9" ht="130.5" spans="1:10">
      <c r="A9" s="20" t="s">
        <v>25</v>
      </c>
      <c r="B9" s="25" t="s">
        <v>26</v>
      </c>
      <c r="C9" s="23" t="s">
        <v>27</v>
      </c>
      <c r="D9" s="23" t="s">
        <v>28</v>
      </c>
      <c r="E9" s="22" t="s">
        <v>20</v>
      </c>
      <c r="F9" s="26" t="s">
        <v>21</v>
      </c>
      <c r="G9" s="24">
        <v>350</v>
      </c>
      <c r="H9" s="28"/>
      <c r="I9" s="28"/>
      <c r="J9" s="26" t="s">
        <v>22</v>
      </c>
    </row>
    <row r="10" ht="130.5" spans="1:10">
      <c r="A10" s="20" t="s">
        <v>29</v>
      </c>
      <c r="B10" s="25" t="s">
        <v>30</v>
      </c>
      <c r="C10" s="23" t="s">
        <v>31</v>
      </c>
      <c r="D10" s="23" t="s">
        <v>19</v>
      </c>
      <c r="E10" s="22" t="s">
        <v>20</v>
      </c>
      <c r="F10" s="26" t="s">
        <v>21</v>
      </c>
      <c r="G10" s="29">
        <v>7222.85</v>
      </c>
      <c r="H10" s="17"/>
      <c r="I10" s="26"/>
      <c r="J10" s="26" t="s">
        <v>22</v>
      </c>
    </row>
    <row r="11" ht="130.5" spans="1:10">
      <c r="A11" s="20" t="s">
        <v>32</v>
      </c>
      <c r="B11" s="25" t="s">
        <v>33</v>
      </c>
      <c r="C11" s="23" t="s">
        <v>34</v>
      </c>
      <c r="D11" s="23" t="s">
        <v>35</v>
      </c>
      <c r="E11" s="22" t="s">
        <v>20</v>
      </c>
      <c r="F11" s="23" t="s">
        <v>36</v>
      </c>
      <c r="G11" s="27">
        <v>785</v>
      </c>
      <c r="H11" s="17"/>
      <c r="I11" s="26"/>
      <c r="J11" s="26" t="s">
        <v>22</v>
      </c>
    </row>
    <row r="12" ht="130.5" spans="1:10">
      <c r="A12" s="20" t="s">
        <v>37</v>
      </c>
      <c r="B12" s="25" t="s">
        <v>38</v>
      </c>
      <c r="C12" s="23" t="s">
        <v>34</v>
      </c>
      <c r="D12" s="23" t="s">
        <v>39</v>
      </c>
      <c r="E12" s="22" t="s">
        <v>20</v>
      </c>
      <c r="F12" s="23" t="s">
        <v>21</v>
      </c>
      <c r="G12" s="27">
        <v>490</v>
      </c>
      <c r="H12" s="17"/>
      <c r="I12" s="26"/>
      <c r="J12" s="26" t="s">
        <v>22</v>
      </c>
    </row>
    <row r="13" ht="130.5" spans="1:10">
      <c r="A13" s="20" t="s">
        <v>40</v>
      </c>
      <c r="B13" s="21" t="s">
        <v>41</v>
      </c>
      <c r="C13" s="16" t="s">
        <v>42</v>
      </c>
      <c r="D13" s="23" t="s">
        <v>36</v>
      </c>
      <c r="E13" s="22" t="s">
        <v>20</v>
      </c>
      <c r="F13" s="23" t="s">
        <v>36</v>
      </c>
      <c r="G13" s="24">
        <v>100</v>
      </c>
      <c r="H13" s="16"/>
      <c r="I13" s="17"/>
      <c r="J13" s="16" t="s">
        <v>22</v>
      </c>
    </row>
    <row r="14" ht="130.5" spans="1:10">
      <c r="A14" s="20" t="s">
        <v>43</v>
      </c>
      <c r="B14" s="21" t="s">
        <v>44</v>
      </c>
      <c r="C14" s="16" t="s">
        <v>34</v>
      </c>
      <c r="D14" s="23" t="s">
        <v>35</v>
      </c>
      <c r="E14" s="22" t="s">
        <v>20</v>
      </c>
      <c r="F14" s="23" t="s">
        <v>36</v>
      </c>
      <c r="G14" s="30">
        <f>601.83*2+85.56*6+127.93*6+32.75*3.7</f>
        <v>2605.775</v>
      </c>
      <c r="H14" s="16"/>
      <c r="I14" s="17"/>
      <c r="J14" s="16" t="s">
        <v>22</v>
      </c>
    </row>
    <row r="15" ht="130.5" spans="1:10">
      <c r="A15" s="20" t="s">
        <v>45</v>
      </c>
      <c r="B15" s="31" t="s">
        <v>46</v>
      </c>
      <c r="C15" s="16" t="s">
        <v>34</v>
      </c>
      <c r="D15" s="23" t="s">
        <v>35</v>
      </c>
      <c r="E15" s="22" t="s">
        <v>20</v>
      </c>
      <c r="F15" s="23" t="s">
        <v>36</v>
      </c>
      <c r="G15" s="24">
        <v>20</v>
      </c>
      <c r="H15" s="16"/>
      <c r="I15" s="17"/>
      <c r="J15" s="16" t="s">
        <v>22</v>
      </c>
    </row>
    <row r="16" ht="87" spans="1:10">
      <c r="A16" s="20" t="s">
        <v>47</v>
      </c>
      <c r="B16" s="21" t="s">
        <v>48</v>
      </c>
      <c r="C16" s="23" t="s">
        <v>49</v>
      </c>
      <c r="D16" s="16" t="s">
        <v>21</v>
      </c>
      <c r="E16" s="22" t="s">
        <v>50</v>
      </c>
      <c r="F16" s="16" t="s">
        <v>51</v>
      </c>
      <c r="G16" s="24">
        <f>950/1.2</f>
        <v>791.666666666667</v>
      </c>
      <c r="H16" s="16"/>
      <c r="I16" s="17"/>
      <c r="J16" s="16" t="s">
        <v>22</v>
      </c>
    </row>
    <row r="17" s="1" customFormat="1" ht="43.5" spans="1:51">
      <c r="A17" s="20" t="s">
        <v>52</v>
      </c>
      <c r="B17" s="21" t="s">
        <v>53</v>
      </c>
      <c r="C17" s="21" t="s">
        <v>54</v>
      </c>
      <c r="D17" s="21" t="s">
        <v>55</v>
      </c>
      <c r="E17" s="21" t="s">
        <v>56</v>
      </c>
      <c r="F17" s="16" t="s">
        <v>57</v>
      </c>
      <c r="G17" s="24">
        <v>8</v>
      </c>
      <c r="H17" s="21"/>
      <c r="I17" s="21"/>
      <c r="J17" s="16" t="s">
        <v>22</v>
      </c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</row>
    <row r="18" ht="58" spans="1:10">
      <c r="A18" s="20" t="s">
        <v>58</v>
      </c>
      <c r="B18" s="21" t="s">
        <v>59</v>
      </c>
      <c r="C18" s="16" t="s">
        <v>60</v>
      </c>
      <c r="D18" s="16" t="s">
        <v>61</v>
      </c>
      <c r="E18" s="22" t="s">
        <v>62</v>
      </c>
      <c r="F18" s="16" t="s">
        <v>61</v>
      </c>
      <c r="G18" s="24">
        <v>1</v>
      </c>
      <c r="H18" s="16"/>
      <c r="I18" s="17"/>
      <c r="J18" s="16" t="s">
        <v>22</v>
      </c>
    </row>
    <row r="19" ht="14.5" spans="1:10">
      <c r="A19" s="20"/>
      <c r="B19" s="21"/>
      <c r="C19" s="16"/>
      <c r="D19" s="16"/>
      <c r="E19" s="22"/>
      <c r="F19" s="16"/>
      <c r="G19" s="24"/>
      <c r="H19" s="16"/>
      <c r="I19" s="17"/>
      <c r="J19" s="16"/>
    </row>
    <row r="20" ht="14.5" spans="1:10">
      <c r="A20" s="17">
        <v>1.2</v>
      </c>
      <c r="B20" s="19" t="s">
        <v>63</v>
      </c>
      <c r="C20" s="18"/>
      <c r="D20" s="18"/>
      <c r="E20" s="18"/>
      <c r="F20" s="18"/>
      <c r="G20" s="32"/>
      <c r="H20" s="18"/>
      <c r="I20" s="18"/>
      <c r="J20" s="50"/>
    </row>
    <row r="21" ht="130.5" spans="1:10">
      <c r="A21" s="20" t="s">
        <v>64</v>
      </c>
      <c r="B21" s="21" t="s">
        <v>17</v>
      </c>
      <c r="C21" s="22" t="s">
        <v>18</v>
      </c>
      <c r="D21" s="23" t="s">
        <v>19</v>
      </c>
      <c r="E21" s="22" t="s">
        <v>20</v>
      </c>
      <c r="F21" s="16" t="s">
        <v>21</v>
      </c>
      <c r="G21" s="24">
        <f>645.08+82.02</f>
        <v>727.1</v>
      </c>
      <c r="H21" s="16"/>
      <c r="I21" s="17"/>
      <c r="J21" s="16" t="s">
        <v>65</v>
      </c>
    </row>
    <row r="22" ht="130.5" spans="1:10">
      <c r="A22" s="20" t="s">
        <v>66</v>
      </c>
      <c r="B22" s="25" t="s">
        <v>24</v>
      </c>
      <c r="C22" s="22" t="s">
        <v>18</v>
      </c>
      <c r="D22" s="26" t="s">
        <v>19</v>
      </c>
      <c r="E22" s="22" t="s">
        <v>20</v>
      </c>
      <c r="F22" s="26" t="s">
        <v>21</v>
      </c>
      <c r="G22" s="27">
        <f>9.6*4+8.35*6+33.34+4.8*20+50</f>
        <v>267.84</v>
      </c>
      <c r="H22" s="17"/>
      <c r="I22" s="26"/>
      <c r="J22" s="26" t="s">
        <v>65</v>
      </c>
    </row>
    <row r="23" ht="130.5" spans="1:10">
      <c r="A23" s="20" t="s">
        <v>67</v>
      </c>
      <c r="B23" s="25" t="s">
        <v>26</v>
      </c>
      <c r="C23" s="23" t="s">
        <v>27</v>
      </c>
      <c r="D23" s="23" t="s">
        <v>28</v>
      </c>
      <c r="E23" s="22" t="s">
        <v>20</v>
      </c>
      <c r="F23" s="26" t="s">
        <v>21</v>
      </c>
      <c r="G23" s="24">
        <f>11.938*8+6.911*8*2</f>
        <v>206.08</v>
      </c>
      <c r="H23" s="28"/>
      <c r="I23" s="28"/>
      <c r="J23" s="26" t="s">
        <v>65</v>
      </c>
    </row>
    <row r="24" ht="130.5" spans="1:10">
      <c r="A24" s="20" t="s">
        <v>68</v>
      </c>
      <c r="B24" s="25" t="s">
        <v>30</v>
      </c>
      <c r="C24" s="23" t="s">
        <v>31</v>
      </c>
      <c r="D24" s="23" t="s">
        <v>19</v>
      </c>
      <c r="E24" s="22" t="s">
        <v>20</v>
      </c>
      <c r="F24" s="26" t="s">
        <v>21</v>
      </c>
      <c r="G24" s="29">
        <v>4864.2</v>
      </c>
      <c r="H24" s="17"/>
      <c r="I24" s="26"/>
      <c r="J24" s="26" t="s">
        <v>65</v>
      </c>
    </row>
    <row r="25" ht="130.5" spans="1:10">
      <c r="A25" s="20" t="s">
        <v>69</v>
      </c>
      <c r="B25" s="25" t="s">
        <v>33</v>
      </c>
      <c r="C25" s="23" t="s">
        <v>34</v>
      </c>
      <c r="D25" s="23" t="s">
        <v>35</v>
      </c>
      <c r="E25" s="22" t="s">
        <v>20</v>
      </c>
      <c r="F25" s="23" t="s">
        <v>36</v>
      </c>
      <c r="G25" s="27">
        <f>219.57*0.3</f>
        <v>65.871</v>
      </c>
      <c r="H25" s="17"/>
      <c r="I25" s="26"/>
      <c r="J25" s="26" t="s">
        <v>65</v>
      </c>
    </row>
    <row r="26" ht="130.5" spans="1:10">
      <c r="A26" s="20" t="s">
        <v>70</v>
      </c>
      <c r="B26" s="25" t="s">
        <v>38</v>
      </c>
      <c r="C26" s="23" t="s">
        <v>34</v>
      </c>
      <c r="D26" s="23" t="s">
        <v>39</v>
      </c>
      <c r="E26" s="22" t="s">
        <v>20</v>
      </c>
      <c r="F26" s="23" t="s">
        <v>21</v>
      </c>
      <c r="G26" s="24">
        <f>18.2*1.8+18.2*2</f>
        <v>69.16</v>
      </c>
      <c r="H26" s="17"/>
      <c r="I26" s="26"/>
      <c r="J26" s="26" t="s">
        <v>65</v>
      </c>
    </row>
    <row r="27" ht="130.5" spans="1:10">
      <c r="A27" s="20" t="s">
        <v>71</v>
      </c>
      <c r="B27" s="21" t="s">
        <v>41</v>
      </c>
      <c r="C27" s="16" t="s">
        <v>42</v>
      </c>
      <c r="D27" s="23" t="s">
        <v>36</v>
      </c>
      <c r="E27" s="22" t="s">
        <v>20</v>
      </c>
      <c r="F27" s="23" t="s">
        <v>36</v>
      </c>
      <c r="G27" s="24">
        <v>30.94</v>
      </c>
      <c r="H27" s="16"/>
      <c r="I27" s="17"/>
      <c r="J27" s="26" t="s">
        <v>65</v>
      </c>
    </row>
    <row r="28" ht="130.5" spans="1:10">
      <c r="A28" s="20" t="s">
        <v>72</v>
      </c>
      <c r="B28" s="21" t="s">
        <v>44</v>
      </c>
      <c r="C28" s="16" t="s">
        <v>34</v>
      </c>
      <c r="D28" s="23" t="s">
        <v>35</v>
      </c>
      <c r="E28" s="22" t="s">
        <v>20</v>
      </c>
      <c r="F28" s="23" t="s">
        <v>36</v>
      </c>
      <c r="G28" s="24">
        <v>0</v>
      </c>
      <c r="H28" s="16"/>
      <c r="I28" s="17"/>
      <c r="J28" s="26" t="s">
        <v>65</v>
      </c>
    </row>
    <row r="29" ht="130.5" spans="1:10">
      <c r="A29" s="20" t="s">
        <v>73</v>
      </c>
      <c r="B29" s="31" t="s">
        <v>46</v>
      </c>
      <c r="C29" s="16" t="s">
        <v>34</v>
      </c>
      <c r="D29" s="23" t="s">
        <v>35</v>
      </c>
      <c r="E29" s="22" t="s">
        <v>20</v>
      </c>
      <c r="F29" s="23" t="s">
        <v>36</v>
      </c>
      <c r="G29" s="24">
        <v>0</v>
      </c>
      <c r="H29" s="16"/>
      <c r="I29" s="17"/>
      <c r="J29" s="26" t="s">
        <v>65</v>
      </c>
    </row>
    <row r="30" ht="87" spans="1:10">
      <c r="A30" s="20" t="s">
        <v>74</v>
      </c>
      <c r="B30" s="21" t="s">
        <v>48</v>
      </c>
      <c r="C30" s="23" t="s">
        <v>49</v>
      </c>
      <c r="D30" s="16" t="s">
        <v>21</v>
      </c>
      <c r="E30" s="22" t="s">
        <v>50</v>
      </c>
      <c r="F30" s="16" t="s">
        <v>21</v>
      </c>
      <c r="G30" s="24">
        <v>744</v>
      </c>
      <c r="H30" s="16"/>
      <c r="I30" s="17"/>
      <c r="J30" s="26" t="s">
        <v>65</v>
      </c>
    </row>
    <row r="31" s="1" customFormat="1" ht="43.5" spans="1:51">
      <c r="A31" s="20" t="s">
        <v>75</v>
      </c>
      <c r="B31" s="21" t="s">
        <v>53</v>
      </c>
      <c r="C31" s="21" t="s">
        <v>54</v>
      </c>
      <c r="D31" s="21" t="s">
        <v>55</v>
      </c>
      <c r="E31" s="21" t="s">
        <v>56</v>
      </c>
      <c r="F31" s="16" t="s">
        <v>57</v>
      </c>
      <c r="G31" s="24">
        <v>0</v>
      </c>
      <c r="H31" s="21"/>
      <c r="I31" s="21"/>
      <c r="J31" s="26" t="s">
        <v>65</v>
      </c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</row>
    <row r="32" ht="58" spans="1:10">
      <c r="A32" s="20" t="s">
        <v>76</v>
      </c>
      <c r="B32" s="21" t="s">
        <v>59</v>
      </c>
      <c r="C32" s="16" t="s">
        <v>60</v>
      </c>
      <c r="D32" s="16" t="s">
        <v>61</v>
      </c>
      <c r="E32" s="22" t="s">
        <v>62</v>
      </c>
      <c r="F32" s="16" t="s">
        <v>61</v>
      </c>
      <c r="G32" s="24">
        <v>1</v>
      </c>
      <c r="H32" s="16"/>
      <c r="I32" s="17"/>
      <c r="J32" s="26" t="s">
        <v>65</v>
      </c>
    </row>
    <row r="33" ht="14.5" spans="1:10">
      <c r="A33" s="33" t="s">
        <v>77</v>
      </c>
      <c r="B33" s="19" t="s">
        <v>78</v>
      </c>
      <c r="C33" s="34"/>
      <c r="D33" s="25"/>
      <c r="E33" s="34"/>
      <c r="F33" s="16"/>
      <c r="G33" s="24"/>
      <c r="H33" s="16"/>
      <c r="I33" s="17"/>
      <c r="J33" s="16"/>
    </row>
    <row r="34" ht="130.5" spans="1:10">
      <c r="A34" s="20" t="s">
        <v>79</v>
      </c>
      <c r="B34" s="21" t="s">
        <v>30</v>
      </c>
      <c r="C34" s="34" t="s">
        <v>31</v>
      </c>
      <c r="D34" s="25" t="s">
        <v>19</v>
      </c>
      <c r="E34" s="22" t="s">
        <v>20</v>
      </c>
      <c r="F34" s="16" t="s">
        <v>21</v>
      </c>
      <c r="G34" s="35">
        <v>1609.59</v>
      </c>
      <c r="H34" s="16"/>
      <c r="I34" s="17"/>
      <c r="J34" s="16" t="s">
        <v>65</v>
      </c>
    </row>
    <row r="35" ht="130.5" spans="1:10">
      <c r="A35" s="20" t="s">
        <v>80</v>
      </c>
      <c r="B35" s="21" t="s">
        <v>17</v>
      </c>
      <c r="C35" s="16" t="s">
        <v>18</v>
      </c>
      <c r="D35" s="25" t="s">
        <v>19</v>
      </c>
      <c r="E35" s="22" t="s">
        <v>20</v>
      </c>
      <c r="F35" s="23" t="s">
        <v>21</v>
      </c>
      <c r="G35" s="27">
        <f>5.7*17+9.2*4+9*2</f>
        <v>151.7</v>
      </c>
      <c r="H35" s="16"/>
      <c r="I35" s="17"/>
      <c r="J35" s="16" t="s">
        <v>65</v>
      </c>
    </row>
    <row r="36" ht="130.5" spans="1:10">
      <c r="A36" s="20" t="s">
        <v>81</v>
      </c>
      <c r="B36" s="25" t="s">
        <v>82</v>
      </c>
      <c r="C36" s="22" t="s">
        <v>42</v>
      </c>
      <c r="D36" s="23" t="s">
        <v>36</v>
      </c>
      <c r="E36" s="22" t="s">
        <v>20</v>
      </c>
      <c r="F36" s="23" t="s">
        <v>36</v>
      </c>
      <c r="G36" s="24">
        <v>28.32</v>
      </c>
      <c r="H36" s="28"/>
      <c r="I36" s="28"/>
      <c r="J36" s="16" t="s">
        <v>65</v>
      </c>
    </row>
    <row r="37" ht="130.5" spans="1:10">
      <c r="A37" s="20" t="s">
        <v>83</v>
      </c>
      <c r="B37" s="25" t="s">
        <v>24</v>
      </c>
      <c r="C37" s="22" t="s">
        <v>18</v>
      </c>
      <c r="D37" s="26" t="s">
        <v>19</v>
      </c>
      <c r="E37" s="22" t="s">
        <v>20</v>
      </c>
      <c r="F37" s="26" t="s">
        <v>21</v>
      </c>
      <c r="G37" s="24">
        <v>204.4</v>
      </c>
      <c r="H37" s="17"/>
      <c r="I37" s="26"/>
      <c r="J37" s="16" t="s">
        <v>65</v>
      </c>
    </row>
    <row r="38" ht="14.5" spans="1:10">
      <c r="A38" s="33" t="s">
        <v>84</v>
      </c>
      <c r="B38" s="19" t="s">
        <v>85</v>
      </c>
      <c r="C38" s="34"/>
      <c r="D38" s="25"/>
      <c r="E38" s="34"/>
      <c r="F38" s="16"/>
      <c r="G38" s="24"/>
      <c r="H38" s="16"/>
      <c r="I38" s="17"/>
      <c r="J38" s="16"/>
    </row>
    <row r="39" ht="130.5" spans="1:10">
      <c r="A39" s="20" t="s">
        <v>86</v>
      </c>
      <c r="B39" s="21" t="s">
        <v>30</v>
      </c>
      <c r="C39" s="34" t="s">
        <v>31</v>
      </c>
      <c r="D39" s="25" t="s">
        <v>19</v>
      </c>
      <c r="E39" s="22" t="s">
        <v>20</v>
      </c>
      <c r="F39" s="16" t="s">
        <v>21</v>
      </c>
      <c r="G39" s="35">
        <v>629.36</v>
      </c>
      <c r="H39" s="16"/>
      <c r="I39" s="17"/>
      <c r="J39" s="16" t="s">
        <v>65</v>
      </c>
    </row>
    <row r="40" ht="130.5" spans="1:10">
      <c r="A40" s="20" t="s">
        <v>87</v>
      </c>
      <c r="B40" s="21" t="s">
        <v>17</v>
      </c>
      <c r="C40" s="16" t="s">
        <v>18</v>
      </c>
      <c r="D40" s="25" t="s">
        <v>19</v>
      </c>
      <c r="E40" s="22" t="s">
        <v>20</v>
      </c>
      <c r="F40" s="23" t="s">
        <v>21</v>
      </c>
      <c r="G40" s="27">
        <f>5.2*6+8.4*2+8.2</f>
        <v>56.2</v>
      </c>
      <c r="H40" s="16"/>
      <c r="I40" s="17"/>
      <c r="J40" s="16" t="s">
        <v>65</v>
      </c>
    </row>
    <row r="41" ht="130.5" spans="1:10">
      <c r="A41" s="20" t="s">
        <v>88</v>
      </c>
      <c r="B41" s="25" t="s">
        <v>82</v>
      </c>
      <c r="C41" s="22" t="s">
        <v>42</v>
      </c>
      <c r="D41" s="23" t="s">
        <v>36</v>
      </c>
      <c r="E41" s="22" t="s">
        <v>20</v>
      </c>
      <c r="F41" s="23" t="s">
        <v>36</v>
      </c>
      <c r="G41" s="24">
        <f>7.56*2</f>
        <v>15.12</v>
      </c>
      <c r="H41" s="28"/>
      <c r="I41" s="28"/>
      <c r="J41" s="16" t="s">
        <v>65</v>
      </c>
    </row>
    <row r="42" ht="130.5" spans="1:10">
      <c r="A42" s="20" t="s">
        <v>89</v>
      </c>
      <c r="B42" s="25" t="s">
        <v>24</v>
      </c>
      <c r="C42" s="22" t="s">
        <v>18</v>
      </c>
      <c r="D42" s="26" t="s">
        <v>19</v>
      </c>
      <c r="E42" s="22" t="s">
        <v>20</v>
      </c>
      <c r="F42" s="26" t="s">
        <v>21</v>
      </c>
      <c r="G42" s="24">
        <f>47.74+66.87</f>
        <v>114.61</v>
      </c>
      <c r="H42" s="17"/>
      <c r="I42" s="26"/>
      <c r="J42" s="16" t="s">
        <v>65</v>
      </c>
    </row>
    <row r="43" ht="14.5" spans="1:10">
      <c r="A43" s="33" t="s">
        <v>90</v>
      </c>
      <c r="B43" s="19" t="s">
        <v>91</v>
      </c>
      <c r="C43" s="34"/>
      <c r="D43" s="25"/>
      <c r="E43" s="34"/>
      <c r="F43" s="16"/>
      <c r="G43" s="24"/>
      <c r="H43" s="16"/>
      <c r="I43" s="17"/>
      <c r="J43" s="16"/>
    </row>
    <row r="44" ht="130.5" spans="1:10">
      <c r="A44" s="20" t="s">
        <v>92</v>
      </c>
      <c r="B44" s="21" t="s">
        <v>30</v>
      </c>
      <c r="C44" s="34" t="s">
        <v>31</v>
      </c>
      <c r="D44" s="25" t="s">
        <v>19</v>
      </c>
      <c r="E44" s="22" t="s">
        <v>20</v>
      </c>
      <c r="F44" s="16" t="s">
        <v>21</v>
      </c>
      <c r="G44" s="35">
        <v>1645.05</v>
      </c>
      <c r="H44" s="16"/>
      <c r="I44" s="17"/>
      <c r="J44" s="16" t="s">
        <v>65</v>
      </c>
    </row>
    <row r="45" ht="130.5" spans="1:10">
      <c r="A45" s="20" t="s">
        <v>93</v>
      </c>
      <c r="B45" s="21" t="s">
        <v>17</v>
      </c>
      <c r="C45" s="16" t="s">
        <v>18</v>
      </c>
      <c r="D45" s="25" t="s">
        <v>19</v>
      </c>
      <c r="E45" s="22" t="s">
        <v>20</v>
      </c>
      <c r="F45" s="23" t="s">
        <v>21</v>
      </c>
      <c r="G45" s="24">
        <f>7.56*2+11.16*2+7.73+5.8*13</f>
        <v>120.57</v>
      </c>
      <c r="H45" s="16"/>
      <c r="I45" s="17"/>
      <c r="J45" s="16" t="s">
        <v>65</v>
      </c>
    </row>
    <row r="46" ht="130.5" spans="1:10">
      <c r="A46" s="20" t="s">
        <v>94</v>
      </c>
      <c r="B46" s="25" t="s">
        <v>82</v>
      </c>
      <c r="C46" s="22" t="s">
        <v>42</v>
      </c>
      <c r="D46" s="23" t="s">
        <v>36</v>
      </c>
      <c r="E46" s="22" t="s">
        <v>20</v>
      </c>
      <c r="F46" s="23" t="s">
        <v>36</v>
      </c>
      <c r="G46" s="24">
        <v>7.56</v>
      </c>
      <c r="H46" s="28"/>
      <c r="I46" s="28"/>
      <c r="J46" s="16" t="s">
        <v>65</v>
      </c>
    </row>
    <row r="47" ht="130.5" spans="1:10">
      <c r="A47" s="20" t="s">
        <v>95</v>
      </c>
      <c r="B47" s="25" t="s">
        <v>24</v>
      </c>
      <c r="C47" s="22" t="s">
        <v>18</v>
      </c>
      <c r="D47" s="26" t="s">
        <v>19</v>
      </c>
      <c r="E47" s="22" t="s">
        <v>20</v>
      </c>
      <c r="F47" s="26" t="s">
        <v>21</v>
      </c>
      <c r="G47" s="24">
        <f>48.47+172.38</f>
        <v>220.85</v>
      </c>
      <c r="H47" s="17"/>
      <c r="I47" s="26"/>
      <c r="J47" s="16" t="s">
        <v>65</v>
      </c>
    </row>
    <row r="48" ht="16.5" spans="1:10">
      <c r="A48" s="36">
        <v>1.6</v>
      </c>
      <c r="B48" s="37" t="s">
        <v>96</v>
      </c>
      <c r="C48" s="38"/>
      <c r="D48" s="38"/>
      <c r="E48" s="38"/>
      <c r="F48" s="38"/>
      <c r="G48" s="39"/>
      <c r="H48" s="38"/>
      <c r="I48" s="38"/>
      <c r="J48" s="36"/>
    </row>
    <row r="49" ht="130.5" spans="1:10">
      <c r="A49" s="40" t="s">
        <v>97</v>
      </c>
      <c r="B49" s="41" t="s">
        <v>33</v>
      </c>
      <c r="C49" s="22" t="s">
        <v>34</v>
      </c>
      <c r="D49" s="23" t="s">
        <v>98</v>
      </c>
      <c r="E49" s="22" t="s">
        <v>20</v>
      </c>
      <c r="F49" s="23" t="s">
        <v>36</v>
      </c>
      <c r="G49" s="24">
        <v>63.75</v>
      </c>
      <c r="H49" s="16"/>
      <c r="I49" s="17"/>
      <c r="J49" s="16" t="s">
        <v>22</v>
      </c>
    </row>
    <row r="50" ht="130.5" spans="1:10">
      <c r="A50" s="40" t="s">
        <v>99</v>
      </c>
      <c r="B50" s="41" t="s">
        <v>100</v>
      </c>
      <c r="C50" s="22" t="s">
        <v>101</v>
      </c>
      <c r="D50" s="23" t="s">
        <v>102</v>
      </c>
      <c r="E50" s="22" t="s">
        <v>20</v>
      </c>
      <c r="F50" s="42" t="s">
        <v>57</v>
      </c>
      <c r="G50" s="24">
        <v>3</v>
      </c>
      <c r="H50" s="17"/>
      <c r="I50" s="26"/>
      <c r="J50" s="16" t="s">
        <v>22</v>
      </c>
    </row>
    <row r="51" ht="130.5" spans="1:10">
      <c r="A51" s="40" t="s">
        <v>103</v>
      </c>
      <c r="B51" s="41" t="s">
        <v>104</v>
      </c>
      <c r="C51" s="23" t="s">
        <v>105</v>
      </c>
      <c r="D51" s="23" t="s">
        <v>28</v>
      </c>
      <c r="E51" s="22" t="s">
        <v>20</v>
      </c>
      <c r="F51" s="42" t="s">
        <v>21</v>
      </c>
      <c r="G51" s="24">
        <v>6</v>
      </c>
      <c r="H51" s="28"/>
      <c r="I51" s="28"/>
      <c r="J51" s="16" t="s">
        <v>22</v>
      </c>
    </row>
    <row r="52" ht="130.5" spans="1:10">
      <c r="A52" s="40" t="s">
        <v>106</v>
      </c>
      <c r="B52" s="41" t="s">
        <v>107</v>
      </c>
      <c r="C52" s="25" t="s">
        <v>105</v>
      </c>
      <c r="D52" s="23" t="s">
        <v>28</v>
      </c>
      <c r="E52" s="22" t="s">
        <v>20</v>
      </c>
      <c r="F52" s="42" t="s">
        <v>21</v>
      </c>
      <c r="G52" s="24">
        <v>6</v>
      </c>
      <c r="H52" s="25"/>
      <c r="I52" s="25"/>
      <c r="J52" s="16" t="s">
        <v>22</v>
      </c>
    </row>
    <row r="53" ht="87" spans="1:10">
      <c r="A53" s="40" t="s">
        <v>108</v>
      </c>
      <c r="B53" s="25" t="s">
        <v>109</v>
      </c>
      <c r="C53" s="25" t="s">
        <v>110</v>
      </c>
      <c r="D53" s="23" t="s">
        <v>111</v>
      </c>
      <c r="E53" s="25" t="s">
        <v>112</v>
      </c>
      <c r="F53" s="23" t="s">
        <v>61</v>
      </c>
      <c r="G53" s="43">
        <v>1</v>
      </c>
      <c r="H53" s="25"/>
      <c r="I53" s="25"/>
      <c r="J53" s="16" t="s">
        <v>22</v>
      </c>
    </row>
    <row r="54" ht="16.5" spans="1:10">
      <c r="A54" s="44"/>
      <c r="B54" s="45"/>
      <c r="C54" s="45"/>
      <c r="D54" s="45"/>
      <c r="E54" s="45"/>
      <c r="F54" s="45"/>
      <c r="G54" s="46"/>
      <c r="H54" s="45"/>
      <c r="I54" s="45"/>
      <c r="J54" s="44"/>
    </row>
    <row r="55" ht="16.5" spans="1:10">
      <c r="A55" s="44"/>
      <c r="B55" s="45"/>
      <c r="C55" s="45"/>
      <c r="D55" s="45"/>
      <c r="E55" s="45"/>
      <c r="F55" s="45"/>
      <c r="G55" s="46"/>
      <c r="H55" s="45"/>
      <c r="I55" s="45"/>
      <c r="J55" s="44"/>
    </row>
    <row r="56" ht="16.5" spans="1:10">
      <c r="A56" s="44"/>
      <c r="B56" s="45"/>
      <c r="C56" s="45"/>
      <c r="D56" s="45"/>
      <c r="E56" s="45"/>
      <c r="F56" s="45"/>
      <c r="G56" s="46"/>
      <c r="H56" s="45"/>
      <c r="I56" s="45"/>
      <c r="J56" s="44"/>
    </row>
    <row r="57" ht="16.5" spans="1:10">
      <c r="A57" s="44"/>
      <c r="B57" s="45"/>
      <c r="C57" s="45"/>
      <c r="D57" s="45"/>
      <c r="E57" s="45"/>
      <c r="F57" s="45"/>
      <c r="G57" s="46"/>
      <c r="H57" s="45"/>
      <c r="I57" s="45"/>
      <c r="J57" s="44"/>
    </row>
  </sheetData>
  <mergeCells count="11">
    <mergeCell ref="A1:J1"/>
    <mergeCell ref="A2:J2"/>
    <mergeCell ref="H3:I3"/>
    <mergeCell ref="A3:A4"/>
    <mergeCell ref="B3:B4"/>
    <mergeCell ref="C3:C4"/>
    <mergeCell ref="D3:D4"/>
    <mergeCell ref="E3:E4"/>
    <mergeCell ref="F3:F4"/>
    <mergeCell ref="G3:G4"/>
    <mergeCell ref="J3:J4"/>
  </mergeCells>
  <printOptions horizontalCentered="1"/>
  <pageMargins left="0.393055555555556" right="0.393055555555556" top="0.393055555555556" bottom="0.393055555555556" header="0.393055555555556" footer="0.393055555555556"/>
  <pageSetup paperSize="9" scale="72" fitToHeight="0" orientation="landscape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标准站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天涯1416970494</cp:lastModifiedBy>
  <cp:revision>5</cp:revision>
  <dcterms:created xsi:type="dcterms:W3CDTF">2016-10-28T09:34:00Z</dcterms:created>
  <dcterms:modified xsi:type="dcterms:W3CDTF">2022-03-31T13:46:01Z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485C4548B1ED41B8948DBAC5DCBDA059</vt:lpwstr>
  </property>
  <property fmtid="{D5CDD505-2E9C-101B-9397-08002B2CF9AE}" pid="3" name="KSOProductBuildVer">
    <vt:lpwstr>2052-11.1.0.11365</vt:lpwstr>
  </property>
</Properties>
</file>