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45" windowHeight="9885" tabRatio="758" firstSheet="1"/>
  </bookViews>
  <sheets>
    <sheet name="汇总表 " sheetId="15" r:id="rId1"/>
    <sheet name="工程监测" sheetId="13" r:id="rId2"/>
    <sheet name="地基基础检测" sheetId="10" r:id="rId3"/>
  </sheets>
  <definedNames>
    <definedName name="_xlnm._FilterDatabase" localSheetId="2" hidden="1">地基基础检测!$A$2:$I$7</definedName>
    <definedName name="_xlnm.Print_Area" localSheetId="1">工程监测!$A$1:$H$33</definedName>
    <definedName name="_xlnm.Print_Titles" localSheetId="1">工程监测!$1:$2</definedName>
    <definedName name="_xlnm.Print_Area" localSheetId="0">'汇总表 '!$A$1:$C$5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<sst xmlns="http://schemas.openxmlformats.org/spreadsheetml/2006/main" count="106" uniqueCount="62">
  <si>
    <t>万顷沙南部配套电力管廊(一期)第三方检测及监测
工程量清单（标段一）汇总表</t>
  </si>
  <si>
    <t>序号</t>
  </si>
  <si>
    <t>检测项目</t>
  </si>
  <si>
    <t>合价（元）</t>
  </si>
  <si>
    <t>万顷沙南部配套电力管廊（一期）工程监测</t>
  </si>
  <si>
    <t>万顷沙南部配套电力管廊（一期）地基基础检测</t>
  </si>
  <si>
    <t>合计（1+2）</t>
  </si>
  <si>
    <t>万顷沙南部配套电力管廊（一期）工程监测工程量清单</t>
  </si>
  <si>
    <t>项目名称</t>
  </si>
  <si>
    <t>检测单位</t>
  </si>
  <si>
    <t>检测数量</t>
  </si>
  <si>
    <t>综合单价限价（元）</t>
  </si>
  <si>
    <t>综合单价（元）</t>
  </si>
  <si>
    <t>备注</t>
  </si>
  <si>
    <t>一</t>
  </si>
  <si>
    <t>设备及安装费</t>
  </si>
  <si>
    <t>基坑水平位移</t>
  </si>
  <si>
    <t>个</t>
  </si>
  <si>
    <t>基坑沉降</t>
  </si>
  <si>
    <t>测斜孔</t>
  </si>
  <si>
    <t>m</t>
  </si>
  <si>
    <t>地面沉降</t>
  </si>
  <si>
    <t>支撑轴力</t>
  </si>
  <si>
    <t>地下水位</t>
  </si>
  <si>
    <t>周边建筑沉降</t>
  </si>
  <si>
    <t>周边建筑倾斜</t>
  </si>
  <si>
    <t>地下管线沉降</t>
  </si>
  <si>
    <t>二</t>
  </si>
  <si>
    <t>监测费(每测点按观测30次考虑）</t>
  </si>
  <si>
    <t>点.次</t>
  </si>
  <si>
    <t>周边建筑倾斜（简单H≤60m）</t>
  </si>
  <si>
    <t>三</t>
  </si>
  <si>
    <t>顶管全线监测费(每测点按观测60次考虑）</t>
  </si>
  <si>
    <t>埋设费地表竖向位移</t>
  </si>
  <si>
    <t>点</t>
  </si>
  <si>
    <t>埋设费地下管线监测</t>
  </si>
  <si>
    <t>监测费地表竖向位移</t>
  </si>
  <si>
    <t>监测费地下管线监测</t>
  </si>
  <si>
    <t>四</t>
  </si>
  <si>
    <t>顶管全线监测费(每测点按观测14次考虑）</t>
  </si>
  <si>
    <t>高支模立杆轴力安装费</t>
  </si>
  <si>
    <t>高支模立杆轴力监测费</t>
  </si>
  <si>
    <t>高支模立杆倾角安装费</t>
  </si>
  <si>
    <t>高支模立杆倾角监测费</t>
  </si>
  <si>
    <t>合计（一+二+三+四）</t>
  </si>
  <si>
    <t>万顷沙南部配套电力管廊（一期）地基基础检测工程量清单</t>
  </si>
  <si>
    <t>工程部位</t>
  </si>
  <si>
    <t>工程
总量</t>
  </si>
  <si>
    <t>抽检比例</t>
  </si>
  <si>
    <t>检测
数量</t>
  </si>
  <si>
    <t>综合单价
限价（元）</t>
  </si>
  <si>
    <t>软基处理</t>
  </si>
  <si>
    <t>φ600mm单轴双向水泥搅拌桩</t>
  </si>
  <si>
    <t>单桩抗压静载试验明挖段地基处理213根</t>
  </si>
  <si>
    <t>同一单位工程，不少于总桩数的1%，且不少于3根工程；总桩数在50根以内时，不应少于2根。</t>
  </si>
  <si>
    <t>根</t>
  </si>
  <si>
    <t>平板载荷试验明挖段地基处理213根</t>
  </si>
  <si>
    <t>φ700mm单轴双向水泥搅拌桩</t>
  </si>
  <si>
    <t>单桩抗压静载试验（20个工井外侧桩）5100</t>
  </si>
  <si>
    <t>平板载荷试验（20个工井外侧桩）5100</t>
  </si>
  <si>
    <t>试验点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</si>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</sst>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&quot;点&quot;"/>
    <numFmt numFmtId="178" formatCode="0_);[Red]\(0\)"/>
    <numFmt numFmtId="179" formatCode="0.0"/>
    <numFmt numFmtId="180" formatCode="0;[Red]0"/>
  </numFmts>
  <fonts count="29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6"/>
      <color rgb="FF000000"/>
      <name val="宋体"/>
      <charset val="134"/>
    </font>
    <font>
      <b/>
      <sz val="14"/>
      <color rgb="FF000000"/>
      <name val="宋体"/>
      <charset val="134"/>
    </font>
    <font>
      <b/>
      <sz val="14"/>
      <color theme="1"/>
      <name val="宋体"/>
      <charset val="134"/>
    </font>
    <font>
      <b/>
      <sz val="10.5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53" applyNumberFormat="1" applyFont="1" applyFill="1" applyBorder="1" applyAlignment="1">
      <alignment horizontal="center" vertical="center" wrapText="1"/>
    </xf>
    <xf numFmtId="178" fontId="3" fillId="0" borderId="1" xfId="53" applyNumberFormat="1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right" vertical="center" wrapText="1"/>
    </xf>
    <xf numFmtId="43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3" fontId="3" fillId="0" borderId="1" xfId="53" applyNumberFormat="1" applyFont="1" applyFill="1" applyBorder="1" applyAlignment="1">
      <alignment horizontal="center" vertical="center" wrapText="1"/>
    </xf>
    <xf numFmtId="178" fontId="5" fillId="0" borderId="1" xfId="53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right" vertical="center" wrapText="1"/>
    </xf>
    <xf numFmtId="43" fontId="3" fillId="0" borderId="1" xfId="49" applyNumberFormat="1" applyFont="1" applyFill="1" applyBorder="1" applyAlignment="1">
      <alignment horizontal="center" vertical="center" wrapText="1"/>
    </xf>
    <xf numFmtId="176" fontId="4" fillId="0" borderId="1" xfId="1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right" vertical="center"/>
    </xf>
    <xf numFmtId="43" fontId="3" fillId="0" borderId="4" xfId="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176" fontId="4" fillId="0" borderId="5" xfId="49" applyNumberFormat="1" applyFont="1" applyFill="1" applyBorder="1" applyAlignment="1">
      <alignment horizontal="center" vertical="center" wrapText="1"/>
    </xf>
    <xf numFmtId="176" fontId="4" fillId="0" borderId="3" xfId="49" applyNumberFormat="1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43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4 4" xfId="52"/>
    <cellStyle name="常规 8" xfId="5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"/>
  <sheetViews>
    <sheetView tabSelected="1" view="pageBreakPreview" zoomScaleNormal="100" workbookViewId="0">
      <selection activeCell="C5" sqref="C5"/>
    </sheetView>
  </sheetViews>
  <sheetFormatPr defaultColWidth="9" defaultRowHeight="49.5" customHeight="1" outlineLevelRow="4" outlineLevelCol="2"/>
  <cols>
    <col min="1" max="1" width="8.25" style="59" customWidth="1"/>
    <col min="2" max="2" width="58" style="59" customWidth="1"/>
    <col min="3" max="3" width="24.25" style="60" customWidth="1"/>
    <col min="4" max="16384" width="9" style="59"/>
  </cols>
  <sheetData>
    <row r="1" customHeight="1" spans="1:3">
      <c r="A1" s="61" t="s">
        <v>0</v>
      </c>
      <c r="B1" s="61"/>
      <c r="C1" s="61"/>
    </row>
    <row r="2" customHeight="1" spans="1:3">
      <c r="A2" s="62" t="s">
        <v>1</v>
      </c>
      <c r="B2" s="62" t="s">
        <v>2</v>
      </c>
      <c r="C2" s="63" t="s">
        <v>3</v>
      </c>
    </row>
    <row r="3" customHeight="1" spans="1:3">
      <c r="A3" s="64">
        <v>1</v>
      </c>
      <c r="B3" s="65" t="s">
        <v>4</v>
      </c>
      <c r="C3" s="66"/>
    </row>
    <row r="4" customHeight="1" spans="1:3">
      <c r="A4" s="64">
        <v>2</v>
      </c>
      <c r="B4" s="65" t="s">
        <v>5</v>
      </c>
      <c r="C4" s="66"/>
    </row>
    <row r="5" customHeight="1" spans="1:3">
      <c r="A5" s="64" t="s">
        <v>6</v>
      </c>
      <c r="B5" s="64"/>
      <c r="C5" s="67"/>
    </row>
  </sheetData>
  <mergeCells count="2">
    <mergeCell ref="A1:C1"/>
    <mergeCell ref="A5:B5"/>
  </mergeCells>
  <pageMargins left="0.7" right="0.7" top="0.75" bottom="0.75" header="0.3" footer="0.3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view="pageBreakPreview" zoomScaleNormal="85" workbookViewId="0">
      <pane ySplit="2" topLeftCell="A27" activePane="bottomLeft" state="frozen"/>
      <selection/>
      <selection pane="bottomLeft" activeCell="G31" sqref="G31"/>
    </sheetView>
  </sheetViews>
  <sheetFormatPr defaultColWidth="12.5833333333333" defaultRowHeight="14.25"/>
  <cols>
    <col min="1" max="1" width="6.325" style="20" customWidth="1"/>
    <col min="2" max="2" width="24.7" style="20" customWidth="1"/>
    <col min="3" max="3" width="10.375" style="20" customWidth="1"/>
    <col min="4" max="4" width="11.5" style="21" customWidth="1"/>
    <col min="5" max="5" width="15.625" style="22" customWidth="1"/>
    <col min="6" max="7" width="15.625" style="23" customWidth="1"/>
    <col min="8" max="8" width="17.875" style="24" customWidth="1"/>
    <col min="9" max="9" width="24.25" style="20" customWidth="1"/>
    <col min="10" max="16384" width="12.5833333333333" style="20"/>
  </cols>
  <sheetData>
    <row r="1" ht="40" customHeight="1" spans="1:8">
      <c r="A1" s="25" t="s">
        <v>7</v>
      </c>
      <c r="B1" s="25"/>
      <c r="C1" s="25"/>
      <c r="D1" s="26"/>
      <c r="E1" s="27"/>
      <c r="F1" s="28"/>
      <c r="G1" s="28"/>
      <c r="H1" s="29"/>
    </row>
    <row r="2" s="20" customFormat="1" ht="40" customHeight="1" spans="1:8">
      <c r="A2" s="30" t="s">
        <v>1</v>
      </c>
      <c r="B2" s="30" t="s">
        <v>8</v>
      </c>
      <c r="C2" s="30" t="s">
        <v>9</v>
      </c>
      <c r="D2" s="31" t="s">
        <v>10</v>
      </c>
      <c r="E2" s="13" t="s">
        <v>11</v>
      </c>
      <c r="F2" s="32" t="s">
        <v>12</v>
      </c>
      <c r="G2" s="33" t="s">
        <v>3</v>
      </c>
      <c r="H2" s="33" t="s">
        <v>13</v>
      </c>
    </row>
    <row r="3" ht="40" customHeight="1" spans="1:8">
      <c r="A3" s="34" t="s">
        <v>14</v>
      </c>
      <c r="B3" s="35" t="s">
        <v>15</v>
      </c>
      <c r="C3" s="34"/>
      <c r="D3" s="36"/>
      <c r="E3" s="31"/>
      <c r="F3" s="37"/>
      <c r="G3" s="37"/>
      <c r="H3" s="38"/>
    </row>
    <row r="4" ht="40" customHeight="1" spans="1:8">
      <c r="A4" s="34">
        <v>1</v>
      </c>
      <c r="B4" s="34" t="s">
        <v>16</v>
      </c>
      <c r="C4" s="34" t="s">
        <v>17</v>
      </c>
      <c r="D4" s="36">
        <v>100</v>
      </c>
      <c r="E4" s="16">
        <v>175</v>
      </c>
      <c r="F4" s="39"/>
      <c r="G4" s="39"/>
      <c r="H4" s="17"/>
    </row>
    <row r="5" ht="40" customHeight="1" spans="1:8">
      <c r="A5" s="34">
        <v>2</v>
      </c>
      <c r="B5" s="34" t="s">
        <v>18</v>
      </c>
      <c r="C5" s="34" t="s">
        <v>17</v>
      </c>
      <c r="D5" s="36">
        <v>100</v>
      </c>
      <c r="E5" s="16">
        <v>175</v>
      </c>
      <c r="F5" s="39"/>
      <c r="G5" s="39"/>
      <c r="H5" s="17"/>
    </row>
    <row r="6" ht="40" customHeight="1" spans="1:8">
      <c r="A6" s="34">
        <v>3</v>
      </c>
      <c r="B6" s="34" t="s">
        <v>19</v>
      </c>
      <c r="C6" s="40" t="s">
        <v>20</v>
      </c>
      <c r="D6" s="36">
        <v>1500</v>
      </c>
      <c r="E6" s="16">
        <v>126</v>
      </c>
      <c r="F6" s="39"/>
      <c r="G6" s="39"/>
      <c r="H6" s="17"/>
    </row>
    <row r="7" ht="40" customHeight="1" spans="1:8">
      <c r="A7" s="34">
        <v>4</v>
      </c>
      <c r="B7" s="34" t="s">
        <v>21</v>
      </c>
      <c r="C7" s="34" t="s">
        <v>17</v>
      </c>
      <c r="D7" s="36">
        <v>300</v>
      </c>
      <c r="E7" s="16">
        <v>175</v>
      </c>
      <c r="F7" s="39"/>
      <c r="G7" s="39"/>
      <c r="H7" s="17"/>
    </row>
    <row r="8" ht="40" customHeight="1" spans="1:9">
      <c r="A8" s="34">
        <v>5</v>
      </c>
      <c r="B8" s="34" t="s">
        <v>22</v>
      </c>
      <c r="C8" s="34" t="s">
        <v>17</v>
      </c>
      <c r="D8" s="36">
        <v>500</v>
      </c>
      <c r="E8" s="16">
        <v>1400</v>
      </c>
      <c r="F8" s="39"/>
      <c r="G8" s="39"/>
      <c r="H8" s="17"/>
      <c r="I8" s="58"/>
    </row>
    <row r="9" ht="40" customHeight="1" spans="1:8">
      <c r="A9" s="34">
        <v>6</v>
      </c>
      <c r="B9" s="34" t="s">
        <v>23</v>
      </c>
      <c r="C9" s="40" t="s">
        <v>20</v>
      </c>
      <c r="D9" s="36">
        <v>80</v>
      </c>
      <c r="E9" s="16">
        <v>126</v>
      </c>
      <c r="F9" s="39"/>
      <c r="G9" s="39"/>
      <c r="H9" s="17"/>
    </row>
    <row r="10" ht="40" customHeight="1" spans="1:8">
      <c r="A10" s="34">
        <v>7</v>
      </c>
      <c r="B10" s="34" t="s">
        <v>24</v>
      </c>
      <c r="C10" s="34" t="s">
        <v>17</v>
      </c>
      <c r="D10" s="36">
        <v>60</v>
      </c>
      <c r="E10" s="16">
        <v>175</v>
      </c>
      <c r="F10" s="39"/>
      <c r="G10" s="39"/>
      <c r="H10" s="17"/>
    </row>
    <row r="11" ht="40" customHeight="1" spans="1:8">
      <c r="A11" s="34">
        <v>8</v>
      </c>
      <c r="B11" s="34" t="s">
        <v>25</v>
      </c>
      <c r="C11" s="34" t="s">
        <v>17</v>
      </c>
      <c r="D11" s="36">
        <v>60</v>
      </c>
      <c r="E11" s="16">
        <v>175</v>
      </c>
      <c r="F11" s="39"/>
      <c r="G11" s="39"/>
      <c r="H11" s="17"/>
    </row>
    <row r="12" s="20" customFormat="1" ht="40" customHeight="1" spans="1:8">
      <c r="A12" s="34">
        <v>9</v>
      </c>
      <c r="B12" s="34" t="s">
        <v>26</v>
      </c>
      <c r="C12" s="34" t="s">
        <v>17</v>
      </c>
      <c r="D12" s="36">
        <v>60</v>
      </c>
      <c r="E12" s="16">
        <v>175</v>
      </c>
      <c r="F12" s="39"/>
      <c r="G12" s="39"/>
      <c r="H12" s="17"/>
    </row>
    <row r="13" ht="40" customHeight="1" spans="1:8">
      <c r="A13" s="41" t="s">
        <v>27</v>
      </c>
      <c r="B13" s="35" t="s">
        <v>28</v>
      </c>
      <c r="C13" s="42"/>
      <c r="D13" s="43"/>
      <c r="E13" s="44"/>
      <c r="F13" s="45"/>
      <c r="G13" s="45"/>
      <c r="H13" s="46"/>
    </row>
    <row r="14" ht="40" customHeight="1" spans="1:8">
      <c r="A14" s="34">
        <v>1</v>
      </c>
      <c r="B14" s="34" t="s">
        <v>16</v>
      </c>
      <c r="C14" s="34" t="s">
        <v>29</v>
      </c>
      <c r="D14" s="36">
        <f t="shared" ref="D14:D18" si="0">D4*30</f>
        <v>3000</v>
      </c>
      <c r="E14" s="16">
        <v>78.4</v>
      </c>
      <c r="F14" s="39"/>
      <c r="G14" s="39"/>
      <c r="H14" s="17"/>
    </row>
    <row r="15" ht="40" customHeight="1" spans="1:8">
      <c r="A15" s="34">
        <v>2</v>
      </c>
      <c r="B15" s="34" t="s">
        <v>18</v>
      </c>
      <c r="C15" s="34" t="s">
        <v>29</v>
      </c>
      <c r="D15" s="36">
        <f t="shared" si="0"/>
        <v>3000</v>
      </c>
      <c r="E15" s="16">
        <v>51.8</v>
      </c>
      <c r="F15" s="39"/>
      <c r="G15" s="39"/>
      <c r="H15" s="17"/>
    </row>
    <row r="16" ht="40" customHeight="1" spans="1:8">
      <c r="A16" s="34">
        <v>3</v>
      </c>
      <c r="B16" s="34" t="s">
        <v>19</v>
      </c>
      <c r="C16" s="34" t="s">
        <v>29</v>
      </c>
      <c r="D16" s="36">
        <f>4*30</f>
        <v>120</v>
      </c>
      <c r="E16" s="16">
        <v>128.8</v>
      </c>
      <c r="F16" s="39"/>
      <c r="G16" s="39"/>
      <c r="H16" s="17"/>
    </row>
    <row r="17" ht="40" customHeight="1" spans="1:8">
      <c r="A17" s="34">
        <v>4</v>
      </c>
      <c r="B17" s="34" t="s">
        <v>21</v>
      </c>
      <c r="C17" s="34" t="s">
        <v>29</v>
      </c>
      <c r="D17" s="36">
        <f t="shared" si="0"/>
        <v>9000</v>
      </c>
      <c r="E17" s="16">
        <v>51.8</v>
      </c>
      <c r="F17" s="39"/>
      <c r="G17" s="39"/>
      <c r="H17" s="17"/>
    </row>
    <row r="18" ht="40" customHeight="1" spans="1:8">
      <c r="A18" s="34">
        <v>5</v>
      </c>
      <c r="B18" s="34" t="s">
        <v>22</v>
      </c>
      <c r="C18" s="34" t="s">
        <v>29</v>
      </c>
      <c r="D18" s="36">
        <f t="shared" si="0"/>
        <v>15000</v>
      </c>
      <c r="E18" s="16">
        <v>81.2</v>
      </c>
      <c r="F18" s="39"/>
      <c r="G18" s="39"/>
      <c r="H18" s="17"/>
    </row>
    <row r="19" ht="40" customHeight="1" spans="1:8">
      <c r="A19" s="34">
        <v>6</v>
      </c>
      <c r="B19" s="34" t="s">
        <v>23</v>
      </c>
      <c r="C19" s="34" t="s">
        <v>29</v>
      </c>
      <c r="D19" s="36">
        <f>4*30</f>
        <v>120</v>
      </c>
      <c r="E19" s="16">
        <v>140</v>
      </c>
      <c r="F19" s="39"/>
      <c r="G19" s="39"/>
      <c r="H19" s="17"/>
    </row>
    <row r="20" ht="40" customHeight="1" spans="1:8">
      <c r="A20" s="34">
        <v>7</v>
      </c>
      <c r="B20" s="34" t="s">
        <v>24</v>
      </c>
      <c r="C20" s="34" t="s">
        <v>29</v>
      </c>
      <c r="D20" s="36">
        <f t="shared" ref="D20:D22" si="1">D10*30</f>
        <v>1800</v>
      </c>
      <c r="E20" s="16">
        <v>51.8</v>
      </c>
      <c r="F20" s="39"/>
      <c r="G20" s="39"/>
      <c r="H20" s="17"/>
    </row>
    <row r="21" ht="40" customHeight="1" spans="1:8">
      <c r="A21" s="34">
        <v>8</v>
      </c>
      <c r="B21" s="34" t="s">
        <v>30</v>
      </c>
      <c r="C21" s="34" t="s">
        <v>29</v>
      </c>
      <c r="D21" s="36">
        <f t="shared" si="1"/>
        <v>1800</v>
      </c>
      <c r="E21" s="16">
        <v>518</v>
      </c>
      <c r="F21" s="39"/>
      <c r="G21" s="39"/>
      <c r="H21" s="17"/>
    </row>
    <row r="22" s="20" customFormat="1" ht="40" customHeight="1" spans="1:8">
      <c r="A22" s="34">
        <v>9</v>
      </c>
      <c r="B22" s="34" t="s">
        <v>26</v>
      </c>
      <c r="C22" s="34" t="s">
        <v>29</v>
      </c>
      <c r="D22" s="36">
        <f t="shared" si="1"/>
        <v>1800</v>
      </c>
      <c r="E22" s="16">
        <v>51.8</v>
      </c>
      <c r="F22" s="39"/>
      <c r="G22" s="39"/>
      <c r="H22" s="17"/>
    </row>
    <row r="23" s="20" customFormat="1" ht="40" customHeight="1" spans="1:8">
      <c r="A23" s="41" t="s">
        <v>31</v>
      </c>
      <c r="B23" s="35" t="s">
        <v>32</v>
      </c>
      <c r="C23" s="34"/>
      <c r="D23" s="36"/>
      <c r="E23" s="47"/>
      <c r="F23" s="48"/>
      <c r="G23" s="48"/>
      <c r="H23" s="49"/>
    </row>
    <row r="24" s="20" customFormat="1" ht="40" customHeight="1" spans="1:8">
      <c r="A24" s="49">
        <v>1</v>
      </c>
      <c r="B24" s="49" t="s">
        <v>33</v>
      </c>
      <c r="C24" s="34" t="s">
        <v>34</v>
      </c>
      <c r="D24" s="47">
        <v>136</v>
      </c>
      <c r="E24" s="16">
        <v>175</v>
      </c>
      <c r="F24" s="39"/>
      <c r="G24" s="39"/>
      <c r="H24" s="17"/>
    </row>
    <row r="25" s="20" customFormat="1" ht="40" customHeight="1" spans="1:8">
      <c r="A25" s="49">
        <v>2</v>
      </c>
      <c r="B25" s="49" t="s">
        <v>35</v>
      </c>
      <c r="C25" s="34" t="s">
        <v>34</v>
      </c>
      <c r="D25" s="47">
        <v>136</v>
      </c>
      <c r="E25" s="16">
        <v>175</v>
      </c>
      <c r="F25" s="39"/>
      <c r="G25" s="39"/>
      <c r="H25" s="17"/>
    </row>
    <row r="26" s="20" customFormat="1" ht="40" customHeight="1" spans="1:8">
      <c r="A26" s="49">
        <v>3</v>
      </c>
      <c r="B26" s="49" t="s">
        <v>36</v>
      </c>
      <c r="C26" s="34" t="s">
        <v>29</v>
      </c>
      <c r="D26" s="47">
        <f>136*60</f>
        <v>8160</v>
      </c>
      <c r="E26" s="16">
        <v>63.7</v>
      </c>
      <c r="F26" s="39"/>
      <c r="G26" s="39"/>
      <c r="H26" s="17"/>
    </row>
    <row r="27" s="20" customFormat="1" ht="40" customHeight="1" spans="1:8">
      <c r="A27" s="49">
        <v>4</v>
      </c>
      <c r="B27" s="49" t="s">
        <v>37</v>
      </c>
      <c r="C27" s="34" t="s">
        <v>29</v>
      </c>
      <c r="D27" s="47">
        <f>136*60</f>
        <v>8160</v>
      </c>
      <c r="E27" s="16">
        <v>41.3</v>
      </c>
      <c r="F27" s="39"/>
      <c r="G27" s="39"/>
      <c r="H27" s="17"/>
    </row>
    <row r="28" s="20" customFormat="1" ht="40" customHeight="1" spans="1:8">
      <c r="A28" s="41" t="s">
        <v>38</v>
      </c>
      <c r="B28" s="35" t="s">
        <v>39</v>
      </c>
      <c r="C28" s="34"/>
      <c r="D28" s="36"/>
      <c r="E28" s="47"/>
      <c r="F28" s="48"/>
      <c r="G28" s="48"/>
      <c r="H28" s="49"/>
    </row>
    <row r="29" s="20" customFormat="1" ht="40" customHeight="1" spans="1:8">
      <c r="A29" s="50">
        <v>1</v>
      </c>
      <c r="B29" s="51" t="s">
        <v>40</v>
      </c>
      <c r="C29" s="34" t="s">
        <v>17</v>
      </c>
      <c r="D29" s="36">
        <f>2*6</f>
        <v>12</v>
      </c>
      <c r="E29" s="16">
        <v>280</v>
      </c>
      <c r="F29" s="39"/>
      <c r="G29" s="39"/>
      <c r="H29" s="17"/>
    </row>
    <row r="30" s="20" customFormat="1" ht="40" customHeight="1" spans="1:8">
      <c r="A30" s="50">
        <v>2</v>
      </c>
      <c r="B30" s="51" t="s">
        <v>41</v>
      </c>
      <c r="C30" s="34" t="s">
        <v>29</v>
      </c>
      <c r="D30" s="36">
        <f>D29*14</f>
        <v>168</v>
      </c>
      <c r="E30" s="16">
        <v>81.2</v>
      </c>
      <c r="F30" s="39"/>
      <c r="G30" s="39"/>
      <c r="H30" s="17"/>
    </row>
    <row r="31" s="20" customFormat="1" ht="40" customHeight="1" spans="1:8">
      <c r="A31" s="50">
        <v>3</v>
      </c>
      <c r="B31" s="34" t="s">
        <v>42</v>
      </c>
      <c r="C31" s="34" t="s">
        <v>17</v>
      </c>
      <c r="D31" s="36">
        <f>2*6</f>
        <v>12</v>
      </c>
      <c r="E31" s="16">
        <v>280</v>
      </c>
      <c r="F31" s="39"/>
      <c r="G31" s="39"/>
      <c r="H31" s="17"/>
    </row>
    <row r="32" s="20" customFormat="1" ht="40" customHeight="1" spans="1:8">
      <c r="A32" s="50">
        <v>4</v>
      </c>
      <c r="B32" s="34" t="s">
        <v>43</v>
      </c>
      <c r="C32" s="34" t="s">
        <v>29</v>
      </c>
      <c r="D32" s="36">
        <f>D31*14</f>
        <v>168</v>
      </c>
      <c r="E32" s="16">
        <v>81.2</v>
      </c>
      <c r="F32" s="39"/>
      <c r="G32" s="39"/>
      <c r="H32" s="17"/>
    </row>
    <row r="33" ht="40" customHeight="1" spans="1:8">
      <c r="A33" s="52" t="s">
        <v>44</v>
      </c>
      <c r="B33" s="53"/>
      <c r="C33" s="53"/>
      <c r="D33" s="54"/>
      <c r="E33" s="55"/>
      <c r="F33" s="56"/>
      <c r="G33" s="56"/>
      <c r="H33" s="57"/>
    </row>
  </sheetData>
  <mergeCells count="2">
    <mergeCell ref="A1:H1"/>
    <mergeCell ref="A33:E33"/>
  </mergeCells>
  <pageMargins left="0.700694444444445" right="0.700694444444445" top="0.751388888888889" bottom="0.751388888888889" header="0.298611111111111" footer="0.298611111111111"/>
  <pageSetup paperSize="9" scale="72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L7"/>
  <sheetViews>
    <sheetView view="pageBreakPreview" zoomScaleNormal="115" topLeftCell="F1" workbookViewId="0">
      <selection activeCell="K6" sqref="K6"/>
    </sheetView>
  </sheetViews>
  <sheetFormatPr defaultColWidth="9" defaultRowHeight="38.25" customHeight="1" outlineLevelRow="6"/>
  <cols>
    <col min="1" max="1" width="9" style="1"/>
    <col min="2" max="2" width="9.51666666666667" style="1" customWidth="1"/>
    <col min="3" max="3" width="9.70833333333333" style="1" customWidth="1"/>
    <col min="4" max="4" width="12.5916666666667" style="1" customWidth="1"/>
    <col min="5" max="5" width="7.49166666666667" style="1" customWidth="1"/>
    <col min="6" max="6" width="33.25" style="1" customWidth="1"/>
    <col min="7" max="7" width="10.375" style="1" customWidth="1"/>
    <col min="8" max="8" width="6.63333333333333" style="2" customWidth="1"/>
    <col min="9" max="9" width="12.875" style="2" customWidth="1"/>
    <col min="10" max="10" width="10.625" style="1" customWidth="1"/>
    <col min="11" max="11" width="10.625" style="2" customWidth="1"/>
    <col min="12" max="12" width="8.375" style="1" customWidth="1"/>
    <col min="13" max="16384" width="9" style="1"/>
  </cols>
  <sheetData>
    <row r="1" customHeight="1" spans="1:12">
      <c r="A1" s="3" t="s">
        <v>45</v>
      </c>
      <c r="B1" s="3"/>
      <c r="C1" s="3"/>
      <c r="D1" s="3"/>
      <c r="E1" s="3"/>
      <c r="F1" s="3"/>
      <c r="G1" s="3"/>
      <c r="H1" s="4"/>
      <c r="I1" s="4"/>
      <c r="J1" s="3"/>
      <c r="K1" s="4"/>
      <c r="L1" s="3"/>
    </row>
    <row r="2" ht="42" customHeight="1" spans="1:12">
      <c r="A2" s="5" t="s">
        <v>1</v>
      </c>
      <c r="B2" s="5" t="s">
        <v>46</v>
      </c>
      <c r="C2" s="5" t="s">
        <v>2</v>
      </c>
      <c r="D2" s="6" t="s">
        <v>47</v>
      </c>
      <c r="E2" s="7"/>
      <c r="F2" s="5" t="s">
        <v>48</v>
      </c>
      <c r="G2" s="5" t="s">
        <v>9</v>
      </c>
      <c r="H2" s="8" t="s">
        <v>49</v>
      </c>
      <c r="I2" s="13" t="s">
        <v>50</v>
      </c>
      <c r="J2" s="14" t="s">
        <v>12</v>
      </c>
      <c r="K2" s="13" t="s">
        <v>3</v>
      </c>
      <c r="L2" s="14" t="s">
        <v>13</v>
      </c>
    </row>
    <row r="3" ht="81" customHeight="1" spans="1:12">
      <c r="A3" s="9">
        <v>1</v>
      </c>
      <c r="B3" s="9" t="s">
        <v>51</v>
      </c>
      <c r="C3" s="9" t="s">
        <v>52</v>
      </c>
      <c r="D3" s="9" t="s">
        <v>53</v>
      </c>
      <c r="E3" s="9"/>
      <c r="F3" s="9" t="s">
        <v>54</v>
      </c>
      <c r="G3" s="10" t="s">
        <v>55</v>
      </c>
      <c r="H3" s="11">
        <v>3</v>
      </c>
      <c r="I3" s="11">
        <v>4480</v>
      </c>
      <c r="J3" s="15"/>
      <c r="K3" s="16"/>
      <c r="L3" s="17"/>
    </row>
    <row r="4" ht="81" customHeight="1" spans="1:12">
      <c r="A4" s="9">
        <v>2</v>
      </c>
      <c r="B4" s="9"/>
      <c r="C4" s="9"/>
      <c r="D4" s="9" t="s">
        <v>56</v>
      </c>
      <c r="E4" s="9"/>
      <c r="F4" s="9" t="s">
        <v>54</v>
      </c>
      <c r="G4" s="10" t="s">
        <v>34</v>
      </c>
      <c r="H4" s="11">
        <v>3</v>
      </c>
      <c r="I4" s="11">
        <v>4480</v>
      </c>
      <c r="J4" s="15"/>
      <c r="K4" s="16"/>
      <c r="L4" s="17"/>
    </row>
    <row r="5" ht="81" customHeight="1" spans="1:12">
      <c r="A5" s="9">
        <v>3</v>
      </c>
      <c r="B5" s="9" t="s">
        <v>51</v>
      </c>
      <c r="C5" s="9" t="s">
        <v>57</v>
      </c>
      <c r="D5" s="9" t="s">
        <v>58</v>
      </c>
      <c r="E5" s="9"/>
      <c r="F5" s="9" t="s">
        <v>54</v>
      </c>
      <c r="G5" s="10" t="s">
        <v>55</v>
      </c>
      <c r="H5" s="11">
        <f>5100*0.01</f>
        <v>51</v>
      </c>
      <c r="I5" s="11">
        <v>4480</v>
      </c>
      <c r="J5" s="15"/>
      <c r="K5" s="16"/>
      <c r="L5" s="17"/>
    </row>
    <row r="6" ht="81" customHeight="1" spans="1:12">
      <c r="A6" s="9">
        <v>4</v>
      </c>
      <c r="B6" s="9"/>
      <c r="C6" s="9"/>
      <c r="D6" s="9" t="s">
        <v>59</v>
      </c>
      <c r="E6" s="9"/>
      <c r="F6" s="9" t="s">
        <v>54</v>
      </c>
      <c r="G6" s="10" t="s">
        <v>60</v>
      </c>
      <c r="H6" s="11">
        <f>5100*0.01</f>
        <v>51</v>
      </c>
      <c r="I6" s="11">
        <v>4480</v>
      </c>
      <c r="J6" s="15"/>
      <c r="K6" s="16"/>
      <c r="L6" s="17"/>
    </row>
    <row r="7" customHeight="1" spans="1:12">
      <c r="A7" s="12" t="s">
        <v>61</v>
      </c>
      <c r="B7" s="12"/>
      <c r="C7" s="12"/>
      <c r="D7" s="12"/>
      <c r="E7" s="12"/>
      <c r="F7" s="12"/>
      <c r="G7" s="12"/>
      <c r="H7" s="12"/>
      <c r="I7" s="12"/>
      <c r="J7" s="12"/>
      <c r="K7" s="18"/>
      <c r="L7" s="19">
        <f>SUM(L3:L6)</f>
        <v>0</v>
      </c>
    </row>
  </sheetData>
  <mergeCells count="11">
    <mergeCell ref="A1:L1"/>
    <mergeCell ref="D2:E2"/>
    <mergeCell ref="D3:E3"/>
    <mergeCell ref="D4:E4"/>
    <mergeCell ref="D5:E5"/>
    <mergeCell ref="D6:E6"/>
    <mergeCell ref="A7:J7"/>
    <mergeCell ref="B3:B4"/>
    <mergeCell ref="B5:B6"/>
    <mergeCell ref="C3:C4"/>
    <mergeCell ref="C5:C6"/>
  </mergeCells>
  <pageMargins left="0.75" right="0.75" top="1" bottom="1" header="0.5" footer="0.5"/>
  <pageSetup paperSize="9" scale="5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 </vt:lpstr>
      <vt:lpstr>工程监测</vt:lpstr>
      <vt:lpstr>地基基础检测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糖 糖</dc:creator>
  <cp:lastModifiedBy>欧阳光</cp:lastModifiedBy>
  <dcterms:created xsi:type="dcterms:W3CDTF">2024-02-29T03:19:00Z</dcterms:created>
  <cp:lastPrinted>2024-03-01T02:08:00Z</cp:lastPrinted>
  <dcterms:modified xsi:type="dcterms:W3CDTF">2024-04-29T11:31:09Z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2FF6F640E8D1440AAC1C8AEEF6695151_13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