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05" activeTab="12"/>
  </bookViews>
  <sheets>
    <sheet name="封面" sheetId="8" r:id="rId1"/>
    <sheet name="目录" sheetId="9" r:id="rId2"/>
    <sheet name="1.深井站" sheetId="10" r:id="rId3"/>
    <sheet name="2.长洲站" sheetId="7" r:id="rId4"/>
    <sheet name="3.洪圣沙站" sheetId="15" r:id="rId5"/>
    <sheet name="4.裕丰围站" sheetId="19" r:id="rId6"/>
    <sheet name="5.大沙东站" sheetId="16" r:id="rId7"/>
    <sheet name="6.姬堂站" sheetId="13" r:id="rId8"/>
    <sheet name="7.加庄站" sheetId="14" r:id="rId9"/>
    <sheet name="8.科丰路站" sheetId="11" r:id="rId10"/>
    <sheet name="9.萝岗站" sheetId="12" r:id="rId11"/>
    <sheet name="10.水西站" sheetId="17" r:id="rId12"/>
    <sheet name="11.水西北站" sheetId="18" r:id="rId13"/>
  </sheets>
  <definedNames>
    <definedName name="_xlnm.Print_Area" localSheetId="11">'10.水西站'!$A$1:$K$34</definedName>
    <definedName name="_xlnm.Print_Area" localSheetId="12">'11.水西北站'!$A$1:$K$44</definedName>
    <definedName name="_xlnm.Print_Area" localSheetId="3">'2.长洲站'!$A$1:$K$36</definedName>
    <definedName name="_xlnm.Print_Area" localSheetId="7">'6.姬堂站'!$A$1:$K$29</definedName>
    <definedName name="_xlnm.Print_Area" localSheetId="8">'7.加庄站'!$A$1:$K$29</definedName>
    <definedName name="_xlnm.Print_Area" localSheetId="9">'8.科丰路站'!$A$1:$K$44</definedName>
    <definedName name="_xlnm.Print_Titles" localSheetId="2">'1.深井站'!$1:$4</definedName>
    <definedName name="_xlnm.Print_Titles" localSheetId="11">'10.水西站'!$1:$4</definedName>
    <definedName name="_xlnm.Print_Titles" localSheetId="12">'11.水西北站'!$1:$4</definedName>
    <definedName name="_xlnm.Print_Titles" localSheetId="3">'2.长洲站'!$1:$4</definedName>
    <definedName name="_xlnm.Print_Titles" localSheetId="4">'3.洪圣沙站'!$1:$4</definedName>
    <definedName name="_xlnm.Print_Titles" localSheetId="5">'4.裕丰围站'!$1:$4</definedName>
    <definedName name="_xlnm.Print_Titles" localSheetId="6">'5.大沙东站'!$1:$4</definedName>
    <definedName name="_xlnm.Print_Titles" localSheetId="7">'6.姬堂站'!$1:$4</definedName>
    <definedName name="_xlnm.Print_Titles" localSheetId="8">'7.加庄站'!$1:$4</definedName>
    <definedName name="_xlnm.Print_Titles" localSheetId="9">'8.科丰路站'!$1:$4</definedName>
    <definedName name="_xlnm.Print_Titles" localSheetId="10">'9.萝岗站'!$1:$4</definedName>
  </definedNames>
  <calcPr calcId="144525"/>
</workbook>
</file>

<file path=xl/sharedStrings.xml><?xml version="1.0" encoding="utf-8"?>
<sst xmlns="http://schemas.openxmlformats.org/spreadsheetml/2006/main" count="2349" uniqueCount="202">
  <si>
    <t xml:space="preserve">
广州市轨道交通七号线二期工程【车站公共区天花一体化系统材料采购】项目</t>
  </si>
  <si>
    <t>招标清单</t>
  </si>
  <si>
    <r>
      <rPr>
        <sz val="14"/>
        <color rgb="FF000000"/>
        <rFont val="宋体"/>
        <charset val="134"/>
      </rPr>
      <t>招标人：</t>
    </r>
    <r>
      <rPr>
        <u/>
        <sz val="14"/>
        <color rgb="FF000000"/>
        <rFont val="宋体"/>
        <charset val="134"/>
      </rPr>
      <t>中铁八局集团有限公司</t>
    </r>
  </si>
  <si>
    <t>2022年 1月</t>
  </si>
  <si>
    <t>目录</t>
  </si>
  <si>
    <t>序号</t>
  </si>
  <si>
    <t>站名</t>
  </si>
  <si>
    <t>页码</t>
  </si>
  <si>
    <t>深井站</t>
  </si>
  <si>
    <t>1~4</t>
  </si>
  <si>
    <t>长洲站</t>
  </si>
  <si>
    <t>5~7</t>
  </si>
  <si>
    <t>洪圣沙站</t>
  </si>
  <si>
    <t>8~11</t>
  </si>
  <si>
    <t>裕丰围站</t>
  </si>
  <si>
    <t>12~14</t>
  </si>
  <si>
    <t>大沙东站</t>
  </si>
  <si>
    <t>15~18</t>
  </si>
  <si>
    <t>姬堂站</t>
  </si>
  <si>
    <t>19~20</t>
  </si>
  <si>
    <t>加庄站</t>
  </si>
  <si>
    <t>21~22</t>
  </si>
  <si>
    <t>科丰路站</t>
  </si>
  <si>
    <t>23~25</t>
  </si>
  <si>
    <t>萝岗站</t>
  </si>
  <si>
    <t>26~30</t>
  </si>
  <si>
    <t>水西站</t>
  </si>
  <si>
    <t>31~33</t>
  </si>
  <si>
    <t>水西北站</t>
  </si>
  <si>
    <t>34~36</t>
  </si>
  <si>
    <t>材料价格清单表</t>
  </si>
  <si>
    <t>工程名称：广州市轨道交通七号线二期车站【车站公共区天花一体化系统材料采购】</t>
  </si>
  <si>
    <t>项目编码</t>
  </si>
  <si>
    <t>工程项目及费用名称</t>
  </si>
  <si>
    <t>项目特征</t>
  </si>
  <si>
    <t>计量规则</t>
  </si>
  <si>
    <t>采购原则</t>
  </si>
  <si>
    <t>计量单位</t>
  </si>
  <si>
    <t>工程数量</t>
  </si>
  <si>
    <t>投标报价(元)</t>
  </si>
  <si>
    <t>备注</t>
  </si>
  <si>
    <t>综合单价（含税）</t>
  </si>
  <si>
    <t>合价</t>
  </si>
  <si>
    <t>   1.1   </t>
  </si>
  <si>
    <t>站厅层及站台层</t>
  </si>
  <si>
    <t>1.1.1</t>
  </si>
  <si>
    <t>铝型材方通吊顶200*100*2.5mm</t>
  </si>
  <si>
    <t>铝型材方通吊顶200*100*2.5mm，项目特征见设计图。</t>
  </si>
  <si>
    <t>以‘米’为单位，按见光面铝型材长度计量。</t>
  </si>
  <si>
    <t>1.测量放线
2.深化设计
3.材料采购
4.Ф8mm螺杆、40×40mm热镀锌钢板，壁厚2.0mm附加龙骨，转换龙骨、面层付龙骨、连接件、主吊件、封口帽、方管、吊挂件等所有构配件以及涂刷防护材料的采购
5.货物运输
6.成品保护
7.其他工作内容</t>
  </si>
  <si>
    <t>米</t>
  </si>
  <si>
    <t>合价包干</t>
  </si>
  <si>
    <t>1.1.2</t>
  </si>
  <si>
    <t>灯具铝型材方通吊顶200*100*2.5mm</t>
  </si>
  <si>
    <t>铝型材方通吊顶200*100*2.5mm,项目特征见设计图。</t>
  </si>
  <si>
    <t>1.1.3</t>
  </si>
  <si>
    <t>环形灯具铝型材造型吊顶200*100*3.0mm（带磨砂玻璃面罩）</t>
  </si>
  <si>
    <t>铝型材方通吊顶200*100*3.0mm,项目特征见设计图。</t>
  </si>
  <si>
    <t>以‘米’为单位，按平面数量计量。</t>
  </si>
  <si>
    <t>1.1.4</t>
  </si>
  <si>
    <t>100*100*2.0mm圆管铝型材（含内接头）</t>
  </si>
  <si>
    <t>100*100*2.0mm圆管铝型材（含内接头）,项目特征见设计图。</t>
  </si>
  <si>
    <t>1.1.5</t>
  </si>
  <si>
    <t>3.0mm艺术冲孔造型铝板吊顶（背衬亚克力板）</t>
  </si>
  <si>
    <t>3.0mm厚铝板，项目特征见设计图。</t>
  </si>
  <si>
    <t>以‘平方米’为单位计量，以见光面积为计算。</t>
  </si>
  <si>
    <t>平方米</t>
  </si>
  <si>
    <t>1.1.6</t>
  </si>
  <si>
    <t>3.0mm灯槽造型铝板吊顶</t>
  </si>
  <si>
    <t>以‘米’为单位计量，以见光面积为计算。</t>
  </si>
  <si>
    <t>1.1.7</t>
  </si>
  <si>
    <t>收口铝单板造型吊顶(3.0mm)（含换乘节点、高差位、包梁等）</t>
  </si>
  <si>
    <t>3.0mm厚收口铝板，项目特征见设计图。</t>
  </si>
  <si>
    <t>1.1.8</t>
  </si>
  <si>
    <t>楼扶梯口铝板封板（含梁柱包板及侧墙铝板、楼、扶梯上部铝板斜面吊顶）</t>
  </si>
  <si>
    <t>1.1.9</t>
  </si>
  <si>
    <t>楼、扶梯底外包铝板</t>
  </si>
  <si>
    <t>1.1.10</t>
  </si>
  <si>
    <t>装饰硬灯条灯带</t>
  </si>
  <si>
    <t>3c认证，项目特征见设计图。</t>
  </si>
  <si>
    <t>1.测量放线
2.深化设计
3.材料采购
4.货物运输
5.成品保护
6.其他工作内容</t>
  </si>
  <si>
    <t>1.1.11</t>
  </si>
  <si>
    <t>楼扶梯侧边三角形铝合金挡板</t>
  </si>
  <si>
    <t>3.0mm厚收口铝板，项目特征见设计图</t>
  </si>
  <si>
    <t>以‘个’为单位计量。</t>
  </si>
  <si>
    <t>1.材料采购
2.货物运输
3.其它相关内容</t>
  </si>
  <si>
    <t>个</t>
  </si>
  <si>
    <t>1.1.12</t>
  </si>
  <si>
    <t>专业接口处打胶收口</t>
  </si>
  <si>
    <t>项目特征见设计图。</t>
  </si>
  <si>
    <t>项</t>
  </si>
  <si>
    <t>1.材料采购
2.货物运输
3.成品保护
4.其他工作内容</t>
  </si>
  <si>
    <t>1.2</t>
  </si>
  <si>
    <t>深井站通道及出入口</t>
  </si>
  <si>
    <t>1.2.1</t>
  </si>
  <si>
    <t>城际换乘通道</t>
  </si>
  <si>
    <t>1.2.1.1</t>
  </si>
  <si>
    <t>单价包干</t>
  </si>
  <si>
    <t>1.2.1.2</t>
  </si>
  <si>
    <t>1.2.1.3</t>
  </si>
  <si>
    <t>白色包梁及收口铝单板造型吊顶(3.0mm)</t>
  </si>
  <si>
    <t>1.2.1.4</t>
  </si>
  <si>
    <t>1.2.2</t>
  </si>
  <si>
    <t>A出入口</t>
  </si>
  <si>
    <t>1.2.2.1</t>
  </si>
  <si>
    <t>1.2.2.2</t>
  </si>
  <si>
    <t>1.2.2.3</t>
  </si>
  <si>
    <t>1.2.2.4</t>
  </si>
  <si>
    <t>1.2.3</t>
  </si>
  <si>
    <t>C出入口</t>
  </si>
  <si>
    <t>1.2.3.1</t>
  </si>
  <si>
    <t>1.2.3.2</t>
  </si>
  <si>
    <t>1.2.3.3</t>
  </si>
  <si>
    <t>1.2.3.4</t>
  </si>
  <si>
    <t>1.2.4</t>
  </si>
  <si>
    <t>D出入口</t>
  </si>
  <si>
    <t>1.2.4.1</t>
  </si>
  <si>
    <t>1.2.4.2</t>
  </si>
  <si>
    <t>1.2.4.3</t>
  </si>
  <si>
    <t>1.2.4.4</t>
  </si>
  <si>
    <t>既有线路装修改造材料采购</t>
  </si>
  <si>
    <t>1.3.1</t>
  </si>
  <si>
    <t>1.3.2</t>
  </si>
  <si>
    <t>1.3.3</t>
  </si>
  <si>
    <t>200*100*3.0mm环形铝型材造型吊顶（内置LED灯带，及透光软膜)</t>
  </si>
  <si>
    <t>1.3.4</t>
  </si>
  <si>
    <t>专业收口材料采购</t>
  </si>
  <si>
    <t>项目特征见设计图</t>
  </si>
  <si>
    <t>按材料性质定义计算单位。</t>
  </si>
  <si>
    <t>1.材料采购
2.辅材采购
3.货物运输
4.成品保护
5.维护保养
6.其他相关工作内容</t>
  </si>
  <si>
    <t>备注：本招标项目包括所有税费。</t>
  </si>
  <si>
    <t>铝型材方通吊顶50mm*50mm*1.5mm</t>
  </si>
  <si>
    <t>铝型材方通吊顶50mm*50mm*1.5mm,项目特征见设计图。</t>
  </si>
  <si>
    <t>铝型材方通吊顶200*200*3.0mm</t>
  </si>
  <si>
    <t>铝型材方通吊顶200*200*3.0mm,项目特征见设计图。</t>
  </si>
  <si>
    <t>2.5mm厚艺术造型冲孔铝板吊顶（含配件）</t>
  </si>
  <si>
    <t>2.5mm厚造型冲孔铝板吊顶（含配件）,项目特征见设计图。</t>
  </si>
  <si>
    <t>B通道及出入口</t>
  </si>
  <si>
    <t>C通道及出入口</t>
  </si>
  <si>
    <t>E通道及出入口</t>
  </si>
  <si>
    <t>   1.1</t>
  </si>
  <si>
    <t>站厅层</t>
  </si>
  <si>
    <t>喷涂无机矿物涂料（站厅土建顶棚及GRG面层）</t>
  </si>
  <si>
    <t>白色无机涂料</t>
  </si>
  <si>
    <t>以‘平方米’为单位，按吊顶板水平投影面积计量。</t>
  </si>
  <si>
    <t>预制20mm厚GRG墙板（局部倒圆角处理）</t>
  </si>
  <si>
    <t>20mm厚GRG预铸式玻璃纤维加强石膏板，预制成型，形状尺寸详设计图。</t>
  </si>
  <si>
    <t>1.测量放线
2.深化设计
3.材料采购1800*1250
4.单元式板块（含GRG面板及铝合金组件）制作
5.龙骨、支座、吊钩、穿墙埋板、后埋件、转接件等制作
6.货物运输
7.其它相关内容（含所有安装所需辅材）</t>
  </si>
  <si>
    <t>设备点位装饰封盖板</t>
  </si>
  <si>
    <t>3.0mm铝板</t>
  </si>
  <si>
    <t>以‘个’为单位，按设备点位装饰封盖个数计量。</t>
  </si>
  <si>
    <t>1.测量放线
2.深化设计
3.货物生产，含螺杆、龙骨、连接件、主吊件、封口帽、方管、吊挂件等所有构配件以及涂刷防护材料
4.货物运输
5.其他相关工作内容</t>
  </si>
  <si>
    <t>站台层</t>
  </si>
  <si>
    <t>铝合金风口百叶（站台层天花）</t>
  </si>
  <si>
    <t>以‘平方米’为单位，按铝合金百叶风口平方米计量。</t>
  </si>
  <si>
    <t>无机矿物涂料（站台层土建顶棚）</t>
  </si>
  <si>
    <t>白色铝板天花（站台端头部分）</t>
  </si>
  <si>
    <t>3.0厚mm 白色铝板</t>
  </si>
  <si>
    <t>设备点位装饰封盖</t>
  </si>
  <si>
    <t>1.1.</t>
  </si>
  <si>
    <t>中间转换层</t>
  </si>
  <si>
    <t>白色铝板天花</t>
  </si>
  <si>
    <t>无机矿物涂料（中间转换层土建顶棚）</t>
  </si>
  <si>
    <t>1.2.</t>
  </si>
  <si>
    <t>A通道及出入口</t>
  </si>
  <si>
    <t>铝合金天花细格栅条</t>
  </si>
  <si>
    <t>以‘平方米’为单位，按铝合金格栅天花平方米计量。</t>
  </si>
  <si>
    <t>铝型材方通吊顶100mm*100mm*2.0mm</t>
  </si>
  <si>
    <t>铝型材方通吊顶100mm*100mm*2.0mm,项目特征见设计图。</t>
  </si>
  <si>
    <t>灯具铝型材方通吊顶100*100*2.5mm</t>
  </si>
  <si>
    <t>铝型材方通吊顶100*100*2.5mm,项目特征见设计图。</t>
  </si>
  <si>
    <t>弧形灯具铝型材造型吊顶200*100*3.0mm（带磨砂玻璃面罩）</t>
  </si>
  <si>
    <t>弧形铝型材造型200*100*3.0mm,项目特征见设计图。</t>
  </si>
  <si>
    <t>通道及出入口（A通道）</t>
  </si>
  <si>
    <t>通道及出入口（C通道）</t>
  </si>
  <si>
    <t>套</t>
  </si>
  <si>
    <t>换乘通道</t>
  </si>
  <si>
    <t>标准站通道及出入口（A通道）</t>
  </si>
  <si>
    <t>标准站通道及出入口（B通道）</t>
  </si>
  <si>
    <t>标准站通道及出入口（D2通道）</t>
  </si>
  <si>
    <t>铝板天花</t>
  </si>
  <si>
    <t>车站原天花装饰材料</t>
  </si>
  <si>
    <t>以‘平方米’为单位，按平面数量计量。</t>
  </si>
  <si>
    <t>灯具一体化镜面不锈钢六通连接件</t>
  </si>
  <si>
    <t>灯具一体化不锈钢六通连接件,项目特征见设计图。</t>
  </si>
  <si>
    <t>以‘个’为单位，按平面数量计量。</t>
  </si>
  <si>
    <t>灯具铝型材方通吊顶100*100*3mm（带磨砂玻璃面罩）</t>
  </si>
  <si>
    <t>铝型材方通吊顶100*100*3mm,项目特征见设计图。</t>
  </si>
  <si>
    <t>铝型材方通吊顶100*100*3mm</t>
  </si>
  <si>
    <t>标准站通道及出入口</t>
  </si>
  <si>
    <r>
      <rPr>
        <sz val="10"/>
        <rFont val="微软雅黑"/>
        <charset val="134"/>
      </rPr>
      <t>100*100*2.0mm</t>
    </r>
    <r>
      <rPr>
        <sz val="10"/>
        <rFont val="微软雅黑"/>
        <charset val="134"/>
      </rPr>
      <t>圆管铝型材（含内接头）,项目特征见设计图。</t>
    </r>
  </si>
  <si>
    <r>
      <rPr>
        <sz val="10"/>
        <rFont val="微软雅黑"/>
        <charset val="134"/>
      </rPr>
      <t>100*100*2.0mm</t>
    </r>
    <r>
      <rPr>
        <sz val="10"/>
        <rFont val="微软雅黑"/>
        <charset val="134"/>
      </rPr>
      <t>圆管铝型材（含内接头）</t>
    </r>
  </si>
  <si>
    <t>D通道及出入口</t>
  </si>
  <si>
    <t>不锈钢组合主龙骨（1.2mm）</t>
  </si>
  <si>
    <t>不锈钢组合主龙骨320*120*1.2mm,项目特征见设计图。</t>
  </si>
  <si>
    <t>以‘米’为单位，按铝型材长度计量。</t>
  </si>
  <si>
    <t>热镀锌冲孔钢板（300~600*35*1.2mm）</t>
  </si>
  <si>
    <t>热镀锌冲孔钢板300~600*35*1.2mm,项目特征见设计图。</t>
  </si>
  <si>
    <t>热镀锌钢板方通（40*50*1.2mm）</t>
  </si>
  <si>
    <t>热镀锌钢板方通40*50*1.2mm,项目特征见设计图。</t>
  </si>
  <si>
    <t>A站通道及出入口</t>
  </si>
  <si>
    <t>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</si>
</sst>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8"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微软雅黑"/>
      <charset val="134"/>
    </font>
    <font>
      <sz val="16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rgb="FF000000"/>
      <name val="微软雅黑"/>
      <charset val="134"/>
    </font>
    <font>
      <b/>
      <sz val="11"/>
      <color rgb="FFFF0000"/>
      <name val="宋体"/>
      <charset val="134"/>
    </font>
    <font>
      <sz val="10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2" tint="-0.249977111117893"/>
      <name val="微软雅黑"/>
      <charset val="134"/>
    </font>
    <font>
      <b/>
      <sz val="11"/>
      <color theme="2" tint="-0.249977111117893"/>
      <name val="微软雅黑"/>
      <charset val="134"/>
    </font>
    <font>
      <sz val="10"/>
      <color theme="2" tint="-0.249977111117893"/>
      <name val="微软雅黑"/>
      <charset val="134"/>
    </font>
    <font>
      <sz val="12"/>
      <color theme="2" tint="-0.249977111117893"/>
      <name val="微软雅黑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theme="1"/>
      <name val="Microsoft YaHei"/>
      <charset val="134"/>
    </font>
    <font>
      <b/>
      <sz val="10"/>
      <color rgb="FFFF0000"/>
      <name val="Microsoft YaHei"/>
      <charset val="134"/>
    </font>
    <font>
      <b/>
      <sz val="10"/>
      <color theme="1"/>
      <name val="Microsoft YaHei"/>
      <charset val="134"/>
    </font>
    <font>
      <sz val="15"/>
      <name val="微软雅黑"/>
      <charset val="134"/>
    </font>
    <font>
      <b/>
      <sz val="15"/>
      <color rgb="FFFF0000"/>
      <name val="微软雅黑"/>
      <charset val="134"/>
    </font>
    <font>
      <b/>
      <sz val="15"/>
      <name val="微软雅黑"/>
      <charset val="134"/>
    </font>
    <font>
      <b/>
      <sz val="12"/>
      <color rgb="FFFF0000"/>
      <name val="微软雅黑"/>
      <charset val="134"/>
    </font>
    <font>
      <sz val="12"/>
      <color theme="1"/>
      <name val="微软雅黑"/>
      <charset val="134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b/>
      <sz val="2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1" borderId="1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7" borderId="12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0" fillId="0" borderId="14" applyNumberFormat="0" applyFill="0" applyAlignment="0" applyProtection="0">
      <alignment vertical="center"/>
    </xf>
    <xf numFmtId="0" fontId="35" fillId="0" borderId="0"/>
    <xf numFmtId="0" fontId="51" fillId="0" borderId="1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5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35" fillId="0" borderId="0">
      <alignment vertical="center"/>
    </xf>
    <xf numFmtId="0" fontId="38" fillId="10" borderId="10" applyNumberFormat="0" applyAlignment="0" applyProtection="0">
      <alignment vertical="center"/>
    </xf>
    <xf numFmtId="0" fontId="53" fillId="30" borderId="16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5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17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/>
    </xf>
    <xf numFmtId="0" fontId="4" fillId="2" borderId="2" xfId="22" applyFont="1" applyFill="1" applyBorder="1" applyAlignment="1">
      <alignment horizontal="center"/>
    </xf>
    <xf numFmtId="0" fontId="5" fillId="2" borderId="3" xfId="22" applyFont="1" applyFill="1" applyBorder="1" applyAlignment="1">
      <alignment horizontal="center" vertical="center" wrapText="1"/>
    </xf>
    <xf numFmtId="0" fontId="5" fillId="2" borderId="3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4" xfId="22" applyFont="1" applyFill="1" applyBorder="1" applyAlignment="1">
      <alignment horizontal="center" vertical="center"/>
    </xf>
    <xf numFmtId="0" fontId="6" fillId="0" borderId="5" xfId="22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left" vertical="center" wrapText="1"/>
    </xf>
    <xf numFmtId="0" fontId="7" fillId="0" borderId="6" xfId="22" applyFont="1" applyFill="1" applyBorder="1" applyAlignment="1">
      <alignment horizontal="left" vertical="center" wrapText="1"/>
    </xf>
    <xf numFmtId="0" fontId="8" fillId="0" borderId="5" xfId="22" applyFont="1" applyFill="1" applyBorder="1" applyAlignment="1">
      <alignment horizontal="justify" vertical="center" wrapText="1"/>
    </xf>
    <xf numFmtId="0" fontId="8" fillId="0" borderId="5" xfId="22" applyFont="1" applyFill="1" applyBorder="1" applyAlignment="1">
      <alignment vertical="center" wrapText="1"/>
    </xf>
    <xf numFmtId="31" fontId="6" fillId="0" borderId="5" xfId="22" applyNumberFormat="1" applyFont="1" applyFill="1" applyBorder="1" applyAlignment="1">
      <alignment horizontal="center" vertical="center"/>
    </xf>
    <xf numFmtId="0" fontId="6" fillId="0" borderId="5" xfId="22" applyFont="1" applyFill="1" applyBorder="1" applyAlignment="1">
      <alignment horizontal="center" vertical="center" wrapText="1"/>
    </xf>
    <xf numFmtId="0" fontId="6" fillId="0" borderId="5" xfId="22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45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22" applyFont="1" applyFill="1" applyBorder="1" applyAlignment="1">
      <alignment horizontal="left" vertical="center" wrapText="1"/>
    </xf>
    <xf numFmtId="49" fontId="9" fillId="0" borderId="5" xfId="22" applyNumberFormat="1" applyFont="1" applyFill="1" applyBorder="1" applyAlignment="1">
      <alignment horizontal="left" vertical="center" wrapText="1"/>
    </xf>
    <xf numFmtId="49" fontId="6" fillId="0" borderId="5" xfId="22" applyNumberFormat="1" applyFont="1" applyFill="1" applyBorder="1" applyAlignment="1">
      <alignment horizontal="center" vertical="center"/>
    </xf>
    <xf numFmtId="0" fontId="6" fillId="0" borderId="5" xfId="22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1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9" fontId="6" fillId="0" borderId="5" xfId="57" applyNumberFormat="1" applyFont="1" applyFill="1" applyBorder="1" applyAlignment="1" applyProtection="1">
      <alignment horizontal="center" vertical="center" wrapText="1"/>
    </xf>
    <xf numFmtId="0" fontId="9" fillId="0" borderId="5" xfId="2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/>
    </xf>
    <xf numFmtId="0" fontId="5" fillId="2" borderId="1" xfId="22" applyFont="1" applyFill="1" applyBorder="1" applyAlignment="1">
      <alignment horizontal="center" vertical="center" wrapText="1"/>
    </xf>
    <xf numFmtId="0" fontId="5" fillId="2" borderId="6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8" fillId="0" borderId="5" xfId="22" applyFont="1" applyFill="1" applyBorder="1" applyAlignment="1">
      <alignment horizontal="center" vertical="center" wrapText="1"/>
    </xf>
    <xf numFmtId="0" fontId="9" fillId="0" borderId="5" xfId="22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31" fontId="14" fillId="0" borderId="5" xfId="22" applyNumberFormat="1" applyFont="1" applyFill="1" applyBorder="1" applyAlignment="1">
      <alignment horizontal="center" vertical="center"/>
    </xf>
    <xf numFmtId="49" fontId="15" fillId="0" borderId="5" xfId="22" applyNumberFormat="1" applyFont="1" applyFill="1" applyBorder="1" applyAlignment="1">
      <alignment horizontal="left" vertical="center" wrapText="1"/>
    </xf>
    <xf numFmtId="0" fontId="14" fillId="0" borderId="5" xfId="22" applyFont="1" applyFill="1" applyBorder="1" applyAlignment="1">
      <alignment vertical="center" wrapText="1"/>
    </xf>
    <xf numFmtId="0" fontId="14" fillId="0" borderId="5" xfId="2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2" borderId="5" xfId="22" applyFont="1" applyFill="1" applyBorder="1" applyAlignment="1">
      <alignment horizontal="center" vertical="center" wrapText="1"/>
    </xf>
    <xf numFmtId="0" fontId="6" fillId="2" borderId="5" xfId="22" applyFont="1" applyFill="1" applyBorder="1" applyAlignment="1">
      <alignment horizontal="center" vertical="center" wrapText="1"/>
    </xf>
    <xf numFmtId="0" fontId="6" fillId="2" borderId="5" xfId="45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4" fillId="2" borderId="5" xfId="22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5" xfId="22" applyFont="1" applyFill="1" applyBorder="1" applyAlignment="1">
      <alignment horizontal="justify" vertical="center" wrapText="1"/>
    </xf>
    <xf numFmtId="0" fontId="1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>
      <alignment vertical="center"/>
    </xf>
    <xf numFmtId="0" fontId="17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5" xfId="22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22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5" xfId="45" applyFont="1" applyFill="1" applyBorder="1" applyAlignment="1">
      <alignment horizontal="center" vertical="center" wrapText="1"/>
    </xf>
    <xf numFmtId="0" fontId="19" fillId="0" borderId="5" xfId="2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8" fillId="0" borderId="5" xfId="22" applyFont="1" applyFill="1" applyBorder="1" applyAlignment="1">
      <alignment horizontal="center" vertical="center"/>
    </xf>
    <xf numFmtId="0" fontId="19" fillId="0" borderId="5" xfId="22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6" fillId="0" borderId="5" xfId="22" applyNumberFormat="1" applyFont="1" applyFill="1" applyBorder="1" applyAlignment="1">
      <alignment horizontal="center" vertical="center" wrapText="1"/>
    </xf>
    <xf numFmtId="176" fontId="6" fillId="0" borderId="5" xfId="45" applyNumberFormat="1" applyFont="1" applyFill="1" applyBorder="1" applyAlignment="1">
      <alignment horizontal="center" vertical="center" wrapText="1"/>
    </xf>
    <xf numFmtId="176" fontId="9" fillId="0" borderId="5" xfId="22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  <xf numFmtId="176" fontId="8" fillId="0" borderId="5" xfId="22" applyNumberFormat="1" applyFont="1" applyFill="1" applyBorder="1" applyAlignment="1">
      <alignment horizontal="justify" vertical="center" wrapText="1"/>
    </xf>
    <xf numFmtId="176" fontId="10" fillId="0" borderId="5" xfId="0" applyNumberFormat="1" applyFont="1" applyFill="1" applyBorder="1">
      <alignment vertical="center"/>
    </xf>
    <xf numFmtId="0" fontId="20" fillId="0" borderId="7" xfId="0" applyNumberFormat="1" applyFont="1" applyFill="1" applyBorder="1" applyAlignment="1" applyProtection="1">
      <alignment horizontal="left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0" xfId="0" applyFont="1" applyFill="1" applyBorder="1">
      <alignment vertical="center"/>
    </xf>
    <xf numFmtId="0" fontId="21" fillId="2" borderId="0" xfId="0" applyFont="1" applyFill="1">
      <alignment vertical="center"/>
    </xf>
    <xf numFmtId="0" fontId="22" fillId="2" borderId="8" xfId="22" applyFont="1" applyFill="1" applyBorder="1" applyAlignment="1">
      <alignment horizontal="center" vertical="center" wrapText="1"/>
    </xf>
    <xf numFmtId="0" fontId="22" fillId="2" borderId="5" xfId="22" applyFont="1" applyFill="1" applyBorder="1" applyAlignment="1">
      <alignment horizontal="center" vertical="center" wrapText="1"/>
    </xf>
    <xf numFmtId="0" fontId="23" fillId="2" borderId="1" xfId="22" applyFont="1" applyFill="1" applyBorder="1" applyAlignment="1">
      <alignment vertical="center" wrapText="1"/>
    </xf>
    <xf numFmtId="0" fontId="23" fillId="2" borderId="2" xfId="22" applyFont="1" applyFill="1" applyBorder="1" applyAlignment="1">
      <alignment vertical="center" wrapText="1"/>
    </xf>
    <xf numFmtId="0" fontId="23" fillId="2" borderId="6" xfId="22" applyFont="1" applyFill="1" applyBorder="1" applyAlignment="1">
      <alignment vertical="center" wrapText="1"/>
    </xf>
    <xf numFmtId="0" fontId="24" fillId="2" borderId="5" xfId="22" applyFont="1" applyFill="1" applyBorder="1" applyAlignment="1">
      <alignment horizontal="left" vertical="center" wrapText="1"/>
    </xf>
    <xf numFmtId="0" fontId="24" fillId="2" borderId="5" xfId="22" applyFont="1" applyFill="1" applyBorder="1" applyAlignment="1">
      <alignment horizontal="center" vertical="center" wrapText="1"/>
    </xf>
    <xf numFmtId="0" fontId="24" fillId="2" borderId="8" xfId="22" applyFont="1" applyFill="1" applyBorder="1" applyAlignment="1">
      <alignment horizontal="center" vertical="center" wrapText="1"/>
    </xf>
    <xf numFmtId="31" fontId="22" fillId="2" borderId="8" xfId="22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 applyProtection="1">
      <alignment horizontal="center" vertical="center" wrapText="1"/>
    </xf>
    <xf numFmtId="0" fontId="22" fillId="2" borderId="5" xfId="22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5" xfId="45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31" fontId="24" fillId="2" borderId="8" xfId="22" applyNumberFormat="1" applyFont="1" applyFill="1" applyBorder="1" applyAlignment="1">
      <alignment horizontal="center" vertical="center" wrapText="1"/>
    </xf>
    <xf numFmtId="0" fontId="24" fillId="2" borderId="9" xfId="22" applyFont="1" applyFill="1" applyBorder="1" applyAlignment="1">
      <alignment horizontal="center" vertical="center" wrapText="1"/>
    </xf>
    <xf numFmtId="0" fontId="22" fillId="2" borderId="9" xfId="45" applyFont="1" applyFill="1" applyBorder="1" applyAlignment="1">
      <alignment horizontal="center" vertical="center" wrapText="1"/>
    </xf>
    <xf numFmtId="0" fontId="22" fillId="2" borderId="9" xfId="22" applyFont="1" applyFill="1" applyBorder="1" applyAlignment="1">
      <alignment horizontal="center" vertical="center" wrapText="1"/>
    </xf>
    <xf numFmtId="0" fontId="25" fillId="0" borderId="5" xfId="22" applyFont="1" applyFill="1" applyBorder="1" applyAlignment="1">
      <alignment horizontal="center" vertical="center"/>
    </xf>
    <xf numFmtId="0" fontId="26" fillId="0" borderId="1" xfId="22" applyFont="1" applyFill="1" applyBorder="1" applyAlignment="1">
      <alignment horizontal="left" vertical="center" wrapText="1"/>
    </xf>
    <xf numFmtId="0" fontId="26" fillId="0" borderId="6" xfId="22" applyFont="1" applyFill="1" applyBorder="1" applyAlignment="1">
      <alignment horizontal="left" vertical="center" wrapText="1"/>
    </xf>
    <xf numFmtId="0" fontId="27" fillId="0" borderId="5" xfId="22" applyFont="1" applyFill="1" applyBorder="1" applyAlignment="1">
      <alignment horizontal="justify" vertical="center" wrapText="1"/>
    </xf>
    <xf numFmtId="0" fontId="27" fillId="0" borderId="5" xfId="22" applyFont="1" applyFill="1" applyBorder="1" applyAlignment="1">
      <alignment horizontal="center" vertical="center" wrapText="1"/>
    </xf>
    <xf numFmtId="0" fontId="27" fillId="0" borderId="5" xfId="22" applyFont="1" applyFill="1" applyBorder="1" applyAlignment="1">
      <alignment vertical="center" wrapText="1"/>
    </xf>
    <xf numFmtId="31" fontId="25" fillId="0" borderId="5" xfId="22" applyNumberFormat="1" applyFont="1" applyFill="1" applyBorder="1" applyAlignment="1">
      <alignment horizontal="center" vertical="center"/>
    </xf>
    <xf numFmtId="0" fontId="25" fillId="0" borderId="5" xfId="22" applyFont="1" applyFill="1" applyBorder="1" applyAlignment="1">
      <alignment horizontal="center" vertical="center" wrapText="1"/>
    </xf>
    <xf numFmtId="0" fontId="25" fillId="0" borderId="5" xfId="22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left" vertical="center" wrapText="1"/>
    </xf>
    <xf numFmtId="49" fontId="25" fillId="0" borderId="5" xfId="0" applyNumberFormat="1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5" xfId="45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22" applyFont="1" applyFill="1" applyBorder="1" applyAlignment="1">
      <alignment horizontal="left" vertical="center" wrapText="1"/>
    </xf>
    <xf numFmtId="49" fontId="25" fillId="0" borderId="5" xfId="22" applyNumberFormat="1" applyFont="1" applyFill="1" applyBorder="1" applyAlignment="1">
      <alignment horizontal="left" vertical="center" wrapText="1"/>
    </xf>
    <xf numFmtId="49" fontId="25" fillId="0" borderId="5" xfId="22" applyNumberFormat="1" applyFont="1" applyFill="1" applyBorder="1" applyAlignment="1">
      <alignment horizontal="center" vertical="center"/>
    </xf>
    <xf numFmtId="0" fontId="25" fillId="0" borderId="5" xfId="22" applyFont="1" applyFill="1" applyBorder="1" applyAlignment="1">
      <alignment horizontal="justify" vertical="center" wrapText="1"/>
    </xf>
    <xf numFmtId="0" fontId="5" fillId="0" borderId="5" xfId="22" applyFont="1" applyFill="1" applyBorder="1" applyAlignment="1">
      <alignment horizontal="center" vertical="center"/>
    </xf>
    <xf numFmtId="0" fontId="28" fillId="2" borderId="1" xfId="22" applyFont="1" applyFill="1" applyBorder="1" applyAlignment="1">
      <alignment horizontal="left" vertical="center" wrapText="1"/>
    </xf>
    <xf numFmtId="0" fontId="28" fillId="2" borderId="6" xfId="22" applyFont="1" applyFill="1" applyBorder="1" applyAlignment="1">
      <alignment horizontal="left" vertical="center" wrapText="1"/>
    </xf>
    <xf numFmtId="0" fontId="5" fillId="0" borderId="5" xfId="22" applyFont="1" applyFill="1" applyBorder="1" applyAlignment="1">
      <alignment horizontal="justify" vertical="center" wrapText="1"/>
    </xf>
    <xf numFmtId="0" fontId="5" fillId="0" borderId="5" xfId="22" applyFont="1" applyFill="1" applyBorder="1" applyAlignment="1">
      <alignment vertical="center" wrapText="1"/>
    </xf>
    <xf numFmtId="31" fontId="9" fillId="0" borderId="5" xfId="22" applyNumberFormat="1" applyFont="1" applyFill="1" applyBorder="1" applyAlignment="1">
      <alignment horizontal="center" vertical="center"/>
    </xf>
    <xf numFmtId="0" fontId="9" fillId="0" borderId="5" xfId="22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9" fillId="0" borderId="5" xfId="45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45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22" applyFont="1" applyFill="1" applyBorder="1" applyAlignment="1">
      <alignment horizontal="left" vertical="center" wrapText="1"/>
    </xf>
    <xf numFmtId="31" fontId="29" fillId="0" borderId="5" xfId="22" applyNumberFormat="1" applyFont="1" applyFill="1" applyBorder="1" applyAlignment="1">
      <alignment horizontal="center" vertical="center"/>
    </xf>
    <xf numFmtId="49" fontId="29" fillId="0" borderId="5" xfId="22" applyNumberFormat="1" applyFont="1" applyFill="1" applyBorder="1" applyAlignment="1">
      <alignment horizontal="left" vertical="center" wrapText="1"/>
    </xf>
    <xf numFmtId="0" fontId="29" fillId="0" borderId="5" xfId="22" applyFont="1" applyFill="1" applyBorder="1" applyAlignment="1">
      <alignment vertical="center" wrapText="1"/>
    </xf>
    <xf numFmtId="0" fontId="29" fillId="0" borderId="5" xfId="22" applyFont="1" applyFill="1" applyBorder="1" applyAlignment="1">
      <alignment horizontal="center" vertical="center" wrapText="1"/>
    </xf>
    <xf numFmtId="49" fontId="5" fillId="0" borderId="5" xfId="22" applyNumberFormat="1" applyFont="1" applyFill="1" applyBorder="1" applyAlignment="1">
      <alignment horizontal="center" vertical="center"/>
    </xf>
    <xf numFmtId="0" fontId="9" fillId="0" borderId="5" xfId="22" applyFont="1" applyFill="1" applyBorder="1" applyAlignment="1">
      <alignment horizontal="justify" vertical="center" wrapText="1"/>
    </xf>
    <xf numFmtId="0" fontId="5" fillId="0" borderId="5" xfId="2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0,0_x000d__x000a_NA_x000d__x000a_ 34" xfId="20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0,0_x000d__x000a_NA_x000d__x000a_ 44" xfId="26"/>
    <cellStyle name="60% - 强调文字颜色 4" xfId="27" builtinId="44"/>
    <cellStyle name="输出" xfId="28" builtinId="21"/>
    <cellStyle name="常规 26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0,0_x005f_x000d__x000a_NA_x005f_x000d__x000a_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0,0_x000d__x000a_NA_x000d__x000a_ 2" xfId="55"/>
    <cellStyle name="百分比 3" xfId="56"/>
    <cellStyle name="常规 2" xfId="57"/>
    <cellStyle name="常规 24" xfId="58"/>
    <cellStyle name="常规 34" xfId="59"/>
    <cellStyle name="常规 29" xfId="60"/>
    <cellStyle name="常规 3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33"/>
  <sheetViews>
    <sheetView workbookViewId="0">
      <selection activeCell="A4" sqref="A4"/>
    </sheetView>
  </sheetViews>
  <sheetFormatPr defaultColWidth="8.90833333333333" defaultRowHeight="13.5"/>
  <cols>
    <col min="1" max="1" width="80.45" style="51" customWidth="1"/>
    <col min="2" max="16384" width="8.90833333333333" style="51"/>
  </cols>
  <sheetData>
    <row r="4" ht="86" customHeight="1" spans="1:1">
      <c r="A4" s="173" t="s">
        <v>0</v>
      </c>
    </row>
    <row r="14" ht="46" customHeight="1" spans="1:1">
      <c r="A14" s="174" t="s">
        <v>1</v>
      </c>
    </row>
    <row r="31" ht="45" customHeight="1" spans="1:1">
      <c r="A31" s="175" t="s">
        <v>2</v>
      </c>
    </row>
    <row r="33" ht="41" customHeight="1" spans="1:1">
      <c r="A33" s="175" t="s">
        <v>3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48"/>
  <sheetViews>
    <sheetView view="pageBreakPreview" zoomScale="90" zoomScaleNormal="100" workbookViewId="0">
      <selection activeCell="A1" sqref="A1:K1"/>
    </sheetView>
  </sheetViews>
  <sheetFormatPr defaultColWidth="9" defaultRowHeight="13.5"/>
  <cols>
    <col min="1" max="1" width="10.6333333333333" style="69" customWidth="1"/>
    <col min="2" max="2" width="10.6333333333333" style="49" customWidth="1"/>
    <col min="3" max="5" width="30.6333333333333" style="49" customWidth="1"/>
    <col min="6" max="6" width="50.6333333333333" style="49" customWidth="1"/>
    <col min="7" max="10" width="10.6333333333333" style="49" customWidth="1"/>
    <col min="11" max="11" width="10.6333333333333" style="69" customWidth="1"/>
    <col min="12" max="16384" width="9" style="49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6.5" spans="1:14">
      <c r="A5" s="13">
        <v>1</v>
      </c>
      <c r="B5" s="13"/>
      <c r="C5" s="14" t="s">
        <v>22</v>
      </c>
      <c r="D5" s="15"/>
      <c r="E5" s="16"/>
      <c r="F5" s="16"/>
      <c r="G5" s="16"/>
      <c r="H5" s="16"/>
      <c r="I5" s="16"/>
      <c r="J5" s="16"/>
      <c r="K5" s="46"/>
      <c r="L5" s="62"/>
      <c r="M5" s="62"/>
      <c r="N5" s="62"/>
    </row>
    <row r="6" ht="16.5" spans="1:14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46"/>
      <c r="L6" s="62"/>
      <c r="M6" s="62"/>
      <c r="N6" s="62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275.64</v>
      </c>
      <c r="I7" s="19"/>
      <c r="J7" s="13"/>
      <c r="K7" s="19" t="s">
        <v>51</v>
      </c>
    </row>
    <row r="8" ht="148.5" spans="1:13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295</v>
      </c>
      <c r="I8" s="13"/>
      <c r="J8" s="25"/>
      <c r="K8" s="25" t="s">
        <v>51</v>
      </c>
      <c r="L8" s="62"/>
      <c r="M8" s="62"/>
    </row>
    <row r="9" ht="148.5" spans="1:13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13">
        <v>281.86</v>
      </c>
      <c r="I9" s="47"/>
      <c r="J9" s="47"/>
      <c r="K9" s="25" t="s">
        <v>51</v>
      </c>
      <c r="L9" s="62"/>
      <c r="M9" s="62"/>
    </row>
    <row r="10" ht="148.5" spans="1:13">
      <c r="A10" s="18" t="s">
        <v>59</v>
      </c>
      <c r="B10" s="23"/>
      <c r="C10" s="24" t="s">
        <v>60</v>
      </c>
      <c r="D10" s="22" t="s">
        <v>190</v>
      </c>
      <c r="E10" s="22" t="s">
        <v>48</v>
      </c>
      <c r="F10" s="21" t="s">
        <v>49</v>
      </c>
      <c r="G10" s="25" t="s">
        <v>50</v>
      </c>
      <c r="H10" s="25">
        <v>6696.434</v>
      </c>
      <c r="I10" s="13"/>
      <c r="J10" s="25"/>
      <c r="K10" s="25" t="s">
        <v>51</v>
      </c>
      <c r="L10" s="62"/>
      <c r="M10" s="62"/>
    </row>
    <row r="11" ht="148.5" spans="1:13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229.182</v>
      </c>
      <c r="I11" s="13"/>
      <c r="J11" s="25"/>
      <c r="K11" s="25" t="s">
        <v>51</v>
      </c>
      <c r="L11" s="62"/>
      <c r="M11" s="62"/>
    </row>
    <row r="12" ht="148.5" spans="1:13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257</v>
      </c>
      <c r="I12" s="13"/>
      <c r="J12" s="25"/>
      <c r="K12" s="25" t="s">
        <v>51</v>
      </c>
      <c r="L12" s="62"/>
      <c r="M12" s="62"/>
    </row>
    <row r="13" ht="148.5" spans="1:13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68</v>
      </c>
      <c r="I13" s="19"/>
      <c r="J13" s="13"/>
      <c r="K13" s="19" t="s">
        <v>51</v>
      </c>
      <c r="L13" s="62"/>
      <c r="M13" s="62"/>
    </row>
    <row r="14" ht="148.5" spans="1:13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280.9</v>
      </c>
      <c r="I14" s="19"/>
      <c r="J14" s="13"/>
      <c r="K14" s="19" t="s">
        <v>51</v>
      </c>
      <c r="L14" s="62"/>
      <c r="M14" s="62"/>
    </row>
    <row r="15" ht="148.5" spans="1:13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76.5</v>
      </c>
      <c r="I15" s="19"/>
      <c r="J15" s="13"/>
      <c r="K15" s="19" t="s">
        <v>51</v>
      </c>
      <c r="L15" s="62"/>
      <c r="M15" s="62"/>
    </row>
    <row r="16" ht="99" spans="1:13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19">
        <v>504.8</v>
      </c>
      <c r="I16" s="19"/>
      <c r="J16" s="13"/>
      <c r="K16" s="19" t="s">
        <v>51</v>
      </c>
      <c r="L16" s="62"/>
      <c r="M16" s="62"/>
    </row>
    <row r="17" s="68" customFormat="1" ht="49.5" spans="1:64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20">
        <v>4</v>
      </c>
      <c r="I17" s="20"/>
      <c r="J17" s="20"/>
      <c r="K17" s="19" t="s">
        <v>51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</row>
    <row r="18" ht="66" spans="1:13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19" t="s">
        <v>51</v>
      </c>
      <c r="L18" s="62"/>
      <c r="M18" s="62"/>
    </row>
    <row r="19" ht="16.5" spans="1:14">
      <c r="A19" s="29" t="s">
        <v>92</v>
      </c>
      <c r="B19" s="19"/>
      <c r="C19" s="17" t="s">
        <v>164</v>
      </c>
      <c r="D19" s="30"/>
      <c r="E19" s="24"/>
      <c r="F19" s="30"/>
      <c r="G19" s="19"/>
      <c r="H19" s="19"/>
      <c r="I19" s="19"/>
      <c r="J19" s="13"/>
      <c r="K19" s="19"/>
      <c r="L19" s="62"/>
      <c r="M19" s="62"/>
      <c r="N19" s="62"/>
    </row>
    <row r="20" ht="148.5" spans="1:14">
      <c r="A20" s="18" t="s">
        <v>94</v>
      </c>
      <c r="B20" s="19"/>
      <c r="C20" s="20" t="s">
        <v>191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1377.6</v>
      </c>
      <c r="I20" s="19"/>
      <c r="J20" s="13"/>
      <c r="K20" s="19" t="s">
        <v>97</v>
      </c>
      <c r="L20" s="62"/>
      <c r="M20" s="62"/>
      <c r="N20" s="62"/>
    </row>
    <row r="21" ht="148.5" spans="1:14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25">
        <v>192</v>
      </c>
      <c r="I21" s="19"/>
      <c r="J21" s="13"/>
      <c r="K21" s="19" t="s">
        <v>97</v>
      </c>
      <c r="L21" s="62"/>
      <c r="M21" s="62"/>
      <c r="N21" s="62"/>
    </row>
    <row r="22" ht="148.5" spans="1:14">
      <c r="A22" s="18" t="s">
        <v>108</v>
      </c>
      <c r="B22" s="26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19">
        <v>32.6</v>
      </c>
      <c r="I22" s="47"/>
      <c r="J22" s="47"/>
      <c r="K22" s="19" t="s">
        <v>97</v>
      </c>
      <c r="L22" s="62"/>
      <c r="M22" s="62"/>
      <c r="N22" s="62"/>
    </row>
    <row r="23" s="4" customFormat="1" ht="148.5" spans="1:14">
      <c r="A23" s="18" t="s">
        <v>114</v>
      </c>
      <c r="B23" s="23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190.4</v>
      </c>
      <c r="I23" s="13"/>
      <c r="J23" s="25"/>
      <c r="K23" s="19" t="s">
        <v>97</v>
      </c>
      <c r="L23" s="40"/>
      <c r="M23" s="40"/>
      <c r="N23" s="40"/>
    </row>
    <row r="24" ht="16.5" spans="1:14">
      <c r="A24" s="29" t="s">
        <v>92</v>
      </c>
      <c r="B24" s="19"/>
      <c r="C24" s="17" t="s">
        <v>137</v>
      </c>
      <c r="D24" s="30"/>
      <c r="E24" s="24"/>
      <c r="F24" s="30"/>
      <c r="G24" s="19"/>
      <c r="H24" s="19"/>
      <c r="I24" s="19"/>
      <c r="J24" s="13"/>
      <c r="K24" s="19"/>
      <c r="L24" s="62"/>
      <c r="M24" s="62"/>
      <c r="N24" s="62"/>
    </row>
    <row r="25" ht="148.5" spans="1:14">
      <c r="A25" s="18" t="s">
        <v>94</v>
      </c>
      <c r="B25" s="19"/>
      <c r="C25" s="20" t="s">
        <v>191</v>
      </c>
      <c r="D25" s="30" t="s">
        <v>61</v>
      </c>
      <c r="E25" s="24" t="s">
        <v>48</v>
      </c>
      <c r="F25" s="21" t="s">
        <v>49</v>
      </c>
      <c r="G25" s="19" t="s">
        <v>50</v>
      </c>
      <c r="H25" s="19">
        <v>1467.2</v>
      </c>
      <c r="I25" s="19"/>
      <c r="J25" s="13"/>
      <c r="K25" s="19" t="s">
        <v>97</v>
      </c>
      <c r="L25" s="62"/>
      <c r="M25" s="62"/>
      <c r="N25" s="62"/>
    </row>
    <row r="26" ht="148.5" spans="1:14">
      <c r="A26" s="18" t="s">
        <v>102</v>
      </c>
      <c r="B26" s="19"/>
      <c r="C26" s="20" t="s">
        <v>46</v>
      </c>
      <c r="D26" s="19" t="s">
        <v>54</v>
      </c>
      <c r="E26" s="24" t="s">
        <v>48</v>
      </c>
      <c r="F26" s="21" t="s">
        <v>49</v>
      </c>
      <c r="G26" s="22" t="s">
        <v>50</v>
      </c>
      <c r="H26" s="25">
        <v>190.5</v>
      </c>
      <c r="I26" s="19"/>
      <c r="J26" s="13"/>
      <c r="K26" s="19" t="s">
        <v>97</v>
      </c>
      <c r="L26" s="62"/>
      <c r="M26" s="62"/>
      <c r="N26" s="62"/>
    </row>
    <row r="27" ht="148.5" spans="1:14">
      <c r="A27" s="18" t="s">
        <v>108</v>
      </c>
      <c r="B27" s="26"/>
      <c r="C27" s="24" t="s">
        <v>100</v>
      </c>
      <c r="D27" s="21" t="s">
        <v>72</v>
      </c>
      <c r="E27" s="22" t="s">
        <v>66</v>
      </c>
      <c r="F27" s="21" t="s">
        <v>49</v>
      </c>
      <c r="G27" s="22" t="s">
        <v>66</v>
      </c>
      <c r="H27" s="19">
        <v>32.6</v>
      </c>
      <c r="I27" s="47"/>
      <c r="J27" s="47"/>
      <c r="K27" s="19" t="s">
        <v>97</v>
      </c>
      <c r="L27" s="62"/>
      <c r="M27" s="62"/>
      <c r="N27" s="62"/>
    </row>
    <row r="28" s="4" customFormat="1" ht="148.5" spans="1:14">
      <c r="A28" s="18" t="s">
        <v>114</v>
      </c>
      <c r="B28" s="23"/>
      <c r="C28" s="24" t="s">
        <v>53</v>
      </c>
      <c r="D28" s="21" t="s">
        <v>54</v>
      </c>
      <c r="E28" s="25" t="s">
        <v>48</v>
      </c>
      <c r="F28" s="21" t="s">
        <v>49</v>
      </c>
      <c r="G28" s="25" t="s">
        <v>50</v>
      </c>
      <c r="H28" s="25">
        <v>179.2</v>
      </c>
      <c r="I28" s="13"/>
      <c r="J28" s="25"/>
      <c r="K28" s="19" t="s">
        <v>97</v>
      </c>
      <c r="L28" s="40"/>
      <c r="M28" s="40"/>
      <c r="N28" s="40"/>
    </row>
    <row r="29" ht="16.5" spans="1:14">
      <c r="A29" s="29" t="s">
        <v>92</v>
      </c>
      <c r="B29" s="19"/>
      <c r="C29" s="17" t="s">
        <v>138</v>
      </c>
      <c r="D29" s="30"/>
      <c r="E29" s="24"/>
      <c r="F29" s="30"/>
      <c r="G29" s="19"/>
      <c r="H29" s="19"/>
      <c r="I29" s="19"/>
      <c r="J29" s="13"/>
      <c r="K29" s="19"/>
      <c r="L29" s="62"/>
      <c r="M29" s="62"/>
      <c r="N29" s="62"/>
    </row>
    <row r="30" ht="148.5" spans="1:14">
      <c r="A30" s="18" t="s">
        <v>94</v>
      </c>
      <c r="B30" s="19"/>
      <c r="C30" s="20" t="s">
        <v>191</v>
      </c>
      <c r="D30" s="30" t="s">
        <v>61</v>
      </c>
      <c r="E30" s="24" t="s">
        <v>48</v>
      </c>
      <c r="F30" s="21" t="s">
        <v>49</v>
      </c>
      <c r="G30" s="19" t="s">
        <v>50</v>
      </c>
      <c r="H30" s="19">
        <v>1136.84</v>
      </c>
      <c r="I30" s="19"/>
      <c r="J30" s="13"/>
      <c r="K30" s="19" t="s">
        <v>97</v>
      </c>
      <c r="L30" s="62"/>
      <c r="M30" s="62"/>
      <c r="N30" s="62"/>
    </row>
    <row r="31" ht="148.5" spans="1:14">
      <c r="A31" s="18" t="s">
        <v>102</v>
      </c>
      <c r="B31" s="19"/>
      <c r="C31" s="20" t="s">
        <v>46</v>
      </c>
      <c r="D31" s="19" t="s">
        <v>54</v>
      </c>
      <c r="E31" s="24" t="s">
        <v>48</v>
      </c>
      <c r="F31" s="21" t="s">
        <v>49</v>
      </c>
      <c r="G31" s="22" t="s">
        <v>50</v>
      </c>
      <c r="H31" s="19">
        <v>132.8</v>
      </c>
      <c r="I31" s="19"/>
      <c r="J31" s="13"/>
      <c r="K31" s="19" t="s">
        <v>97</v>
      </c>
      <c r="L31" s="62"/>
      <c r="M31" s="62"/>
      <c r="N31" s="62"/>
    </row>
    <row r="32" ht="148.5" spans="1:14">
      <c r="A32" s="18" t="s">
        <v>108</v>
      </c>
      <c r="B32" s="26"/>
      <c r="C32" s="24" t="s">
        <v>100</v>
      </c>
      <c r="D32" s="21" t="s">
        <v>72</v>
      </c>
      <c r="E32" s="22" t="s">
        <v>66</v>
      </c>
      <c r="F32" s="21" t="s">
        <v>49</v>
      </c>
      <c r="G32" s="22" t="s">
        <v>66</v>
      </c>
      <c r="H32" s="19">
        <v>32.6</v>
      </c>
      <c r="I32" s="47"/>
      <c r="J32" s="47"/>
      <c r="K32" s="19" t="s">
        <v>97</v>
      </c>
      <c r="L32" s="62"/>
      <c r="M32" s="62"/>
      <c r="N32" s="62"/>
    </row>
    <row r="33" s="4" customFormat="1" ht="148.5" spans="1:14">
      <c r="A33" s="18" t="s">
        <v>114</v>
      </c>
      <c r="B33" s="23"/>
      <c r="C33" s="24" t="s">
        <v>53</v>
      </c>
      <c r="D33" s="21" t="s">
        <v>54</v>
      </c>
      <c r="E33" s="25" t="s">
        <v>48</v>
      </c>
      <c r="F33" s="21" t="s">
        <v>49</v>
      </c>
      <c r="G33" s="25" t="s">
        <v>50</v>
      </c>
      <c r="H33" s="25">
        <v>128.8</v>
      </c>
      <c r="I33" s="13"/>
      <c r="J33" s="25"/>
      <c r="K33" s="19" t="s">
        <v>97</v>
      </c>
      <c r="L33" s="40"/>
      <c r="M33" s="40"/>
      <c r="N33" s="40"/>
    </row>
    <row r="34" ht="16.5" spans="1:14">
      <c r="A34" s="29" t="s">
        <v>92</v>
      </c>
      <c r="B34" s="19"/>
      <c r="C34" s="17" t="s">
        <v>192</v>
      </c>
      <c r="D34" s="30"/>
      <c r="E34" s="24"/>
      <c r="F34" s="30"/>
      <c r="G34" s="19"/>
      <c r="H34" s="19"/>
      <c r="I34" s="19"/>
      <c r="J34" s="13"/>
      <c r="K34" s="19"/>
      <c r="L34" s="62"/>
      <c r="M34" s="62"/>
      <c r="N34" s="62"/>
    </row>
    <row r="35" ht="148.5" spans="1:14">
      <c r="A35" s="18" t="s">
        <v>94</v>
      </c>
      <c r="B35" s="19"/>
      <c r="C35" s="20" t="s">
        <v>191</v>
      </c>
      <c r="D35" s="30" t="s">
        <v>61</v>
      </c>
      <c r="E35" s="24" t="s">
        <v>48</v>
      </c>
      <c r="F35" s="21" t="s">
        <v>49</v>
      </c>
      <c r="G35" s="19" t="s">
        <v>50</v>
      </c>
      <c r="H35" s="19">
        <v>980</v>
      </c>
      <c r="I35" s="19"/>
      <c r="J35" s="13"/>
      <c r="K35" s="19" t="s">
        <v>97</v>
      </c>
      <c r="L35" s="62"/>
      <c r="M35" s="62"/>
      <c r="N35" s="62"/>
    </row>
    <row r="36" ht="148.5" spans="1:14">
      <c r="A36" s="18" t="s">
        <v>102</v>
      </c>
      <c r="B36" s="19"/>
      <c r="C36" s="20" t="s">
        <v>46</v>
      </c>
      <c r="D36" s="19" t="s">
        <v>54</v>
      </c>
      <c r="E36" s="24" t="s">
        <v>48</v>
      </c>
      <c r="F36" s="21" t="s">
        <v>49</v>
      </c>
      <c r="G36" s="22" t="s">
        <v>50</v>
      </c>
      <c r="H36" s="25">
        <v>137.2</v>
      </c>
      <c r="I36" s="19"/>
      <c r="J36" s="13"/>
      <c r="K36" s="19" t="s">
        <v>97</v>
      </c>
      <c r="L36" s="62"/>
      <c r="M36" s="62"/>
      <c r="N36" s="62"/>
    </row>
    <row r="37" ht="148.5" spans="1:14">
      <c r="A37" s="18" t="s">
        <v>108</v>
      </c>
      <c r="B37" s="26"/>
      <c r="C37" s="24" t="s">
        <v>100</v>
      </c>
      <c r="D37" s="21" t="s">
        <v>72</v>
      </c>
      <c r="E37" s="22" t="s">
        <v>66</v>
      </c>
      <c r="F37" s="21" t="s">
        <v>49</v>
      </c>
      <c r="G37" s="22" t="s">
        <v>66</v>
      </c>
      <c r="H37" s="19">
        <v>32.8</v>
      </c>
      <c r="I37" s="47"/>
      <c r="J37" s="47"/>
      <c r="K37" s="19" t="s">
        <v>97</v>
      </c>
      <c r="L37" s="62"/>
      <c r="M37" s="62"/>
      <c r="N37" s="62"/>
    </row>
    <row r="38" s="4" customFormat="1" ht="148.5" spans="1:14">
      <c r="A38" s="18" t="s">
        <v>114</v>
      </c>
      <c r="B38" s="23"/>
      <c r="C38" s="24" t="s">
        <v>53</v>
      </c>
      <c r="D38" s="21" t="s">
        <v>54</v>
      </c>
      <c r="E38" s="25" t="s">
        <v>48</v>
      </c>
      <c r="F38" s="21" t="s">
        <v>49</v>
      </c>
      <c r="G38" s="25" t="s">
        <v>50</v>
      </c>
      <c r="H38" s="25">
        <v>140</v>
      </c>
      <c r="I38" s="13"/>
      <c r="J38" s="25"/>
      <c r="K38" s="19" t="s">
        <v>97</v>
      </c>
      <c r="L38" s="40"/>
      <c r="M38" s="40"/>
      <c r="N38" s="40"/>
    </row>
    <row r="39" ht="16.5" spans="1:14">
      <c r="A39" s="70">
        <v>1.3</v>
      </c>
      <c r="B39" s="71"/>
      <c r="C39" s="72" t="s">
        <v>120</v>
      </c>
      <c r="D39" s="71"/>
      <c r="E39" s="71"/>
      <c r="F39" s="71"/>
      <c r="G39" s="71"/>
      <c r="H39" s="71"/>
      <c r="I39" s="71"/>
      <c r="J39" s="71"/>
      <c r="K39" s="70"/>
      <c r="L39" s="62"/>
      <c r="M39" s="62"/>
      <c r="N39" s="62"/>
    </row>
    <row r="40" ht="148.5" spans="1:14">
      <c r="A40" s="73" t="s">
        <v>121</v>
      </c>
      <c r="B40" s="74"/>
      <c r="C40" s="75" t="s">
        <v>46</v>
      </c>
      <c r="D40" s="76" t="s">
        <v>54</v>
      </c>
      <c r="E40" s="77" t="s">
        <v>48</v>
      </c>
      <c r="F40" s="76" t="s">
        <v>49</v>
      </c>
      <c r="G40" s="78" t="s">
        <v>50</v>
      </c>
      <c r="H40" s="78">
        <v>0</v>
      </c>
      <c r="I40" s="78"/>
      <c r="J40" s="84"/>
      <c r="K40" s="78" t="s">
        <v>97</v>
      </c>
      <c r="L40" s="62"/>
      <c r="M40" s="62"/>
      <c r="N40" s="62"/>
    </row>
    <row r="41" ht="148.5" spans="1:14">
      <c r="A41" s="73" t="s">
        <v>122</v>
      </c>
      <c r="B41" s="74"/>
      <c r="C41" s="79" t="s">
        <v>53</v>
      </c>
      <c r="D41" s="76" t="s">
        <v>54</v>
      </c>
      <c r="E41" s="77" t="s">
        <v>48</v>
      </c>
      <c r="F41" s="76" t="s">
        <v>49</v>
      </c>
      <c r="G41" s="80" t="s">
        <v>50</v>
      </c>
      <c r="H41" s="80">
        <v>0</v>
      </c>
      <c r="I41" s="84"/>
      <c r="J41" s="80"/>
      <c r="K41" s="78" t="s">
        <v>97</v>
      </c>
      <c r="L41" s="62"/>
      <c r="M41" s="62"/>
      <c r="N41" s="62"/>
    </row>
    <row r="42" ht="148.5" spans="1:14">
      <c r="A42" s="73" t="s">
        <v>123</v>
      </c>
      <c r="B42" s="74"/>
      <c r="C42" s="79" t="s">
        <v>124</v>
      </c>
      <c r="D42" s="77" t="s">
        <v>57</v>
      </c>
      <c r="E42" s="77" t="s">
        <v>58</v>
      </c>
      <c r="F42" s="76" t="s">
        <v>49</v>
      </c>
      <c r="G42" s="80" t="s">
        <v>50</v>
      </c>
      <c r="H42" s="81">
        <v>0</v>
      </c>
      <c r="I42" s="85"/>
      <c r="J42" s="85"/>
      <c r="K42" s="78" t="s">
        <v>97</v>
      </c>
      <c r="L42" s="62"/>
      <c r="M42" s="62"/>
      <c r="N42" s="62"/>
    </row>
    <row r="43" ht="99" spans="1:14">
      <c r="A43" s="73" t="s">
        <v>125</v>
      </c>
      <c r="B43" s="81"/>
      <c r="C43" s="79" t="s">
        <v>126</v>
      </c>
      <c r="D43" s="79" t="s">
        <v>127</v>
      </c>
      <c r="E43" s="79" t="s">
        <v>128</v>
      </c>
      <c r="F43" s="79" t="s">
        <v>129</v>
      </c>
      <c r="G43" s="79" t="s">
        <v>128</v>
      </c>
      <c r="H43" s="79">
        <v>0</v>
      </c>
      <c r="I43" s="79"/>
      <c r="J43" s="79"/>
      <c r="K43" s="78" t="s">
        <v>97</v>
      </c>
      <c r="L43" s="62"/>
      <c r="M43" s="62"/>
      <c r="N43" s="62"/>
    </row>
    <row r="44" customFormat="1" ht="28.5" customHeight="1" spans="1:11">
      <c r="A44" s="38" t="s">
        <v>130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ht="16.5" spans="1:14">
      <c r="A45" s="82"/>
      <c r="B45" s="62"/>
      <c r="C45" s="62"/>
      <c r="D45" s="62"/>
      <c r="E45" s="62"/>
      <c r="F45" s="62"/>
      <c r="G45" s="62"/>
      <c r="H45" s="62"/>
      <c r="I45" s="62"/>
      <c r="J45" s="62"/>
      <c r="K45" s="82"/>
      <c r="L45" s="62"/>
      <c r="M45" s="62"/>
      <c r="N45" s="62"/>
    </row>
    <row r="46" ht="16.5" spans="1:14">
      <c r="A46" s="82"/>
      <c r="B46" s="62"/>
      <c r="C46" s="62"/>
      <c r="D46" s="62"/>
      <c r="E46" s="62"/>
      <c r="F46" s="62"/>
      <c r="G46" s="62"/>
      <c r="H46" s="62"/>
      <c r="I46" s="62"/>
      <c r="J46" s="62"/>
      <c r="K46" s="82"/>
      <c r="L46" s="62"/>
      <c r="M46" s="62"/>
      <c r="N46" s="62"/>
    </row>
    <row r="47" ht="16.5" spans="1:14">
      <c r="A47" s="82"/>
      <c r="B47" s="62"/>
      <c r="C47" s="62"/>
      <c r="D47" s="62"/>
      <c r="E47" s="62"/>
      <c r="F47" s="62"/>
      <c r="G47" s="62"/>
      <c r="H47" s="62"/>
      <c r="I47" s="62"/>
      <c r="J47" s="62"/>
      <c r="K47" s="82"/>
      <c r="L47" s="62"/>
      <c r="M47" s="62"/>
      <c r="N47" s="62"/>
    </row>
    <row r="48" ht="16.5" spans="1:14">
      <c r="A48" s="82"/>
      <c r="B48" s="62"/>
      <c r="C48" s="62"/>
      <c r="D48" s="62"/>
      <c r="E48" s="62"/>
      <c r="F48" s="62"/>
      <c r="G48" s="62"/>
      <c r="H48" s="62"/>
      <c r="I48" s="62"/>
      <c r="J48" s="62"/>
      <c r="K48" s="82"/>
      <c r="L48" s="62"/>
      <c r="M48" s="62"/>
      <c r="N48" s="62"/>
    </row>
  </sheetData>
  <mergeCells count="14">
    <mergeCell ref="A1:K1"/>
    <mergeCell ref="A2:K2"/>
    <mergeCell ref="I3:J3"/>
    <mergeCell ref="C5:D5"/>
    <mergeCell ref="A44:K44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38"/>
  <sheetViews>
    <sheetView view="pageBreakPreview" zoomScaleNormal="100" workbookViewId="0">
      <selection activeCell="A1" sqref="A1:K1"/>
    </sheetView>
  </sheetViews>
  <sheetFormatPr defaultColWidth="9" defaultRowHeight="5.65" customHeight="1"/>
  <cols>
    <col min="1" max="1" width="12.3666666666667" style="51" customWidth="1"/>
    <col min="3" max="3" width="37" customWidth="1"/>
    <col min="4" max="4" width="18.725" customWidth="1"/>
    <col min="6" max="6" width="29" customWidth="1"/>
    <col min="11" max="11" width="9" style="51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6.5" spans="1:11">
      <c r="A5" s="13">
        <v>1</v>
      </c>
      <c r="B5" s="13"/>
      <c r="C5" s="67" t="s">
        <v>24</v>
      </c>
      <c r="D5" s="16"/>
      <c r="E5" s="16"/>
      <c r="F5" s="16"/>
      <c r="G5" s="16"/>
      <c r="H5" s="16"/>
      <c r="I5" s="16"/>
      <c r="J5" s="16"/>
      <c r="K5" s="46"/>
    </row>
    <row r="6" ht="16.5" spans="1:11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46"/>
    </row>
    <row r="7" ht="189" customHeight="1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1116.5</v>
      </c>
      <c r="I7" s="19"/>
      <c r="J7" s="13"/>
      <c r="K7" s="19" t="s">
        <v>51</v>
      </c>
    </row>
    <row r="8" ht="184.5" customHeight="1" spans="1:11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830.61</v>
      </c>
      <c r="I8" s="13"/>
      <c r="J8" s="25"/>
      <c r="K8" s="25" t="s">
        <v>51</v>
      </c>
    </row>
    <row r="9" ht="184.5" customHeight="1" spans="1:11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37">
        <v>404</v>
      </c>
      <c r="I9" s="47"/>
      <c r="J9" s="47"/>
      <c r="K9" s="25" t="s">
        <v>51</v>
      </c>
    </row>
    <row r="10" ht="172" customHeight="1" spans="1:11">
      <c r="A10" s="18" t="s">
        <v>59</v>
      </c>
      <c r="B10" s="23"/>
      <c r="C10" s="24" t="s">
        <v>60</v>
      </c>
      <c r="D10" s="22" t="s">
        <v>61</v>
      </c>
      <c r="E10" s="22" t="s">
        <v>48</v>
      </c>
      <c r="F10" s="21" t="s">
        <v>49</v>
      </c>
      <c r="G10" s="25" t="s">
        <v>50</v>
      </c>
      <c r="H10" s="25">
        <v>12309</v>
      </c>
      <c r="I10" s="13"/>
      <c r="J10" s="25"/>
      <c r="K10" s="25" t="s">
        <v>51</v>
      </c>
    </row>
    <row r="11" ht="180" customHeight="1" spans="1:11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301.4</v>
      </c>
      <c r="I11" s="13"/>
      <c r="J11" s="25"/>
      <c r="K11" s="25" t="s">
        <v>51</v>
      </c>
    </row>
    <row r="12" ht="186" customHeight="1" spans="1:11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580</v>
      </c>
      <c r="I12" s="13"/>
      <c r="J12" s="25"/>
      <c r="K12" s="25" t="s">
        <v>51</v>
      </c>
    </row>
    <row r="13" ht="191.5" customHeight="1" spans="1:11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99</v>
      </c>
      <c r="I13" s="19"/>
      <c r="J13" s="13"/>
      <c r="K13" s="19" t="s">
        <v>51</v>
      </c>
    </row>
    <row r="14" ht="172" customHeight="1" spans="1:11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874.5</v>
      </c>
      <c r="I14" s="19"/>
      <c r="J14" s="13"/>
      <c r="K14" s="19" t="s">
        <v>51</v>
      </c>
    </row>
    <row r="15" ht="172" customHeight="1" spans="1:11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42</v>
      </c>
      <c r="I15" s="19"/>
      <c r="J15" s="13"/>
      <c r="K15" s="19" t="s">
        <v>51</v>
      </c>
    </row>
    <row r="16" s="49" customFormat="1" ht="88.9" customHeight="1" spans="1:11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19">
        <v>1366</v>
      </c>
      <c r="I16" s="19"/>
      <c r="J16" s="13"/>
      <c r="K16" s="19" t="s">
        <v>51</v>
      </c>
    </row>
    <row r="17" s="50" customFormat="1" ht="84.65" customHeight="1" spans="1:61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19">
        <v>10</v>
      </c>
      <c r="I17" s="20"/>
      <c r="J17" s="20"/>
      <c r="K17" s="19" t="s">
        <v>51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</row>
    <row r="18" ht="84.65" customHeight="1" spans="1:11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19" t="s">
        <v>51</v>
      </c>
    </row>
    <row r="19" ht="16.5" spans="1:11">
      <c r="A19" s="29" t="s">
        <v>92</v>
      </c>
      <c r="B19" s="19"/>
      <c r="C19" s="17" t="s">
        <v>164</v>
      </c>
      <c r="D19" s="30"/>
      <c r="E19" s="24"/>
      <c r="F19" s="30"/>
      <c r="G19" s="19"/>
      <c r="H19" s="19"/>
      <c r="I19" s="19"/>
      <c r="J19" s="13"/>
      <c r="K19" s="19"/>
    </row>
    <row r="20" ht="165.65" customHeight="1" spans="1:11">
      <c r="A20" s="18" t="s">
        <v>94</v>
      </c>
      <c r="B20" s="19"/>
      <c r="C20" s="20" t="s">
        <v>60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1925</v>
      </c>
      <c r="I20" s="19"/>
      <c r="J20" s="13"/>
      <c r="K20" s="19" t="s">
        <v>97</v>
      </c>
    </row>
    <row r="21" ht="165.65" customHeight="1" spans="1:11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19">
        <v>363</v>
      </c>
      <c r="I21" s="19"/>
      <c r="J21" s="13"/>
      <c r="K21" s="19" t="s">
        <v>97</v>
      </c>
    </row>
    <row r="22" ht="165.65" customHeight="1" spans="1:11">
      <c r="A22" s="18" t="s">
        <v>108</v>
      </c>
      <c r="B22" s="26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37">
        <v>88</v>
      </c>
      <c r="I22" s="47"/>
      <c r="J22" s="47"/>
      <c r="K22" s="19" t="s">
        <v>97</v>
      </c>
    </row>
    <row r="23" s="4" customFormat="1" ht="184.5" customHeight="1" spans="1:11">
      <c r="A23" s="18" t="s">
        <v>114</v>
      </c>
      <c r="B23" s="23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177</v>
      </c>
      <c r="I23" s="13"/>
      <c r="J23" s="25"/>
      <c r="K23" s="19" t="s">
        <v>97</v>
      </c>
    </row>
    <row r="24" ht="16.5" spans="1:11">
      <c r="A24" s="29" t="s">
        <v>92</v>
      </c>
      <c r="B24" s="19"/>
      <c r="C24" s="17" t="s">
        <v>138</v>
      </c>
      <c r="D24" s="30"/>
      <c r="E24" s="24"/>
      <c r="F24" s="30"/>
      <c r="G24" s="19"/>
      <c r="H24" s="19"/>
      <c r="I24" s="19"/>
      <c r="J24" s="13"/>
      <c r="K24" s="19"/>
    </row>
    <row r="25" ht="190.5" customHeight="1" spans="1:11">
      <c r="A25" s="18" t="s">
        <v>94</v>
      </c>
      <c r="B25" s="19"/>
      <c r="C25" s="20" t="s">
        <v>60</v>
      </c>
      <c r="D25" s="30" t="s">
        <v>61</v>
      </c>
      <c r="E25" s="24" t="s">
        <v>48</v>
      </c>
      <c r="F25" s="21" t="s">
        <v>49</v>
      </c>
      <c r="G25" s="19" t="s">
        <v>50</v>
      </c>
      <c r="H25" s="19">
        <v>1848</v>
      </c>
      <c r="I25" s="19"/>
      <c r="J25" s="13"/>
      <c r="K25" s="19" t="s">
        <v>97</v>
      </c>
    </row>
    <row r="26" ht="190.5" customHeight="1" spans="1:11">
      <c r="A26" s="18" t="s">
        <v>102</v>
      </c>
      <c r="B26" s="19"/>
      <c r="C26" s="20" t="s">
        <v>46</v>
      </c>
      <c r="D26" s="19" t="s">
        <v>54</v>
      </c>
      <c r="E26" s="24" t="s">
        <v>48</v>
      </c>
      <c r="F26" s="21" t="s">
        <v>49</v>
      </c>
      <c r="G26" s="22" t="s">
        <v>50</v>
      </c>
      <c r="H26" s="19">
        <v>341</v>
      </c>
      <c r="I26" s="19"/>
      <c r="J26" s="13"/>
      <c r="K26" s="19" t="s">
        <v>97</v>
      </c>
    </row>
    <row r="27" ht="190.5" customHeight="1" spans="1:11">
      <c r="A27" s="18" t="s">
        <v>108</v>
      </c>
      <c r="B27" s="26"/>
      <c r="C27" s="24" t="s">
        <v>100</v>
      </c>
      <c r="D27" s="21" t="s">
        <v>72</v>
      </c>
      <c r="E27" s="22" t="s">
        <v>66</v>
      </c>
      <c r="F27" s="21" t="s">
        <v>49</v>
      </c>
      <c r="G27" s="22" t="s">
        <v>66</v>
      </c>
      <c r="H27" s="37">
        <v>88</v>
      </c>
      <c r="I27" s="47"/>
      <c r="J27" s="47"/>
      <c r="K27" s="19" t="s">
        <v>97</v>
      </c>
    </row>
    <row r="28" ht="120.75" customHeight="1" spans="1:11">
      <c r="A28" s="18" t="s">
        <v>114</v>
      </c>
      <c r="B28" s="23"/>
      <c r="C28" s="24" t="s">
        <v>53</v>
      </c>
      <c r="D28" s="21" t="s">
        <v>54</v>
      </c>
      <c r="E28" s="25" t="s">
        <v>48</v>
      </c>
      <c r="F28" s="21" t="s">
        <v>49</v>
      </c>
      <c r="G28" s="25" t="s">
        <v>50</v>
      </c>
      <c r="H28" s="25">
        <v>188</v>
      </c>
      <c r="I28" s="13"/>
      <c r="J28" s="25"/>
      <c r="K28" s="19" t="s">
        <v>97</v>
      </c>
    </row>
    <row r="29" ht="16.5" spans="1:11">
      <c r="A29" s="29" t="s">
        <v>92</v>
      </c>
      <c r="B29" s="19"/>
      <c r="C29" s="17" t="s">
        <v>192</v>
      </c>
      <c r="D29" s="30"/>
      <c r="E29" s="24"/>
      <c r="F29" s="30"/>
      <c r="G29" s="19"/>
      <c r="H29" s="19"/>
      <c r="I29" s="19"/>
      <c r="J29" s="13"/>
      <c r="K29" s="19"/>
    </row>
    <row r="30" ht="181.5" spans="1:11">
      <c r="A30" s="18" t="s">
        <v>94</v>
      </c>
      <c r="B30" s="19"/>
      <c r="C30" s="20" t="s">
        <v>60</v>
      </c>
      <c r="D30" s="30" t="s">
        <v>61</v>
      </c>
      <c r="E30" s="24" t="s">
        <v>48</v>
      </c>
      <c r="F30" s="21" t="s">
        <v>49</v>
      </c>
      <c r="G30" s="19" t="s">
        <v>50</v>
      </c>
      <c r="H30" s="19">
        <v>887.04</v>
      </c>
      <c r="I30" s="19"/>
      <c r="J30" s="13"/>
      <c r="K30" s="19" t="s">
        <v>97</v>
      </c>
    </row>
    <row r="31" ht="181.5" spans="1:11">
      <c r="A31" s="18" t="s">
        <v>102</v>
      </c>
      <c r="B31" s="19"/>
      <c r="C31" s="20" t="s">
        <v>46</v>
      </c>
      <c r="D31" s="19" t="s">
        <v>54</v>
      </c>
      <c r="E31" s="24" t="s">
        <v>48</v>
      </c>
      <c r="F31" s="21" t="s">
        <v>49</v>
      </c>
      <c r="G31" s="22" t="s">
        <v>50</v>
      </c>
      <c r="H31" s="19">
        <v>236.06</v>
      </c>
      <c r="I31" s="19"/>
      <c r="J31" s="13"/>
      <c r="K31" s="19" t="s">
        <v>97</v>
      </c>
    </row>
    <row r="32" ht="181.5" spans="1:11">
      <c r="A32" s="18" t="s">
        <v>108</v>
      </c>
      <c r="B32" s="26"/>
      <c r="C32" s="24" t="s">
        <v>100</v>
      </c>
      <c r="D32" s="21" t="s">
        <v>72</v>
      </c>
      <c r="E32" s="22" t="s">
        <v>66</v>
      </c>
      <c r="F32" s="21" t="s">
        <v>49</v>
      </c>
      <c r="G32" s="22" t="s">
        <v>66</v>
      </c>
      <c r="H32" s="37">
        <v>88</v>
      </c>
      <c r="I32" s="47"/>
      <c r="J32" s="47"/>
      <c r="K32" s="19" t="s">
        <v>97</v>
      </c>
    </row>
    <row r="33" ht="181.5" spans="1:11">
      <c r="A33" s="18" t="s">
        <v>114</v>
      </c>
      <c r="B33" s="23"/>
      <c r="C33" s="24" t="s">
        <v>53</v>
      </c>
      <c r="D33" s="21" t="s">
        <v>54</v>
      </c>
      <c r="E33" s="25" t="s">
        <v>48</v>
      </c>
      <c r="F33" s="21" t="s">
        <v>49</v>
      </c>
      <c r="G33" s="25" t="s">
        <v>50</v>
      </c>
      <c r="H33" s="25">
        <v>70</v>
      </c>
      <c r="I33" s="13"/>
      <c r="J33" s="25"/>
      <c r="K33" s="19" t="s">
        <v>97</v>
      </c>
    </row>
    <row r="34" ht="16.5" spans="1:11">
      <c r="A34" s="31">
        <v>1.3</v>
      </c>
      <c r="B34" s="32"/>
      <c r="C34" s="33" t="s">
        <v>120</v>
      </c>
      <c r="D34" s="32"/>
      <c r="E34" s="32"/>
      <c r="F34" s="32"/>
      <c r="G34" s="32"/>
      <c r="H34" s="32"/>
      <c r="I34" s="32"/>
      <c r="J34" s="32"/>
      <c r="K34" s="31"/>
    </row>
    <row r="35" ht="181.5" spans="1:11">
      <c r="A35" s="34" t="s">
        <v>121</v>
      </c>
      <c r="B35" s="35"/>
      <c r="C35" s="20" t="s">
        <v>193</v>
      </c>
      <c r="D35" s="21" t="s">
        <v>194</v>
      </c>
      <c r="E35" s="22" t="s">
        <v>195</v>
      </c>
      <c r="F35" s="21" t="s">
        <v>49</v>
      </c>
      <c r="G35" s="19" t="s">
        <v>50</v>
      </c>
      <c r="H35" s="19">
        <v>380</v>
      </c>
      <c r="I35" s="19"/>
      <c r="J35" s="13"/>
      <c r="K35" s="19" t="s">
        <v>97</v>
      </c>
    </row>
    <row r="36" ht="181.5" spans="1:11">
      <c r="A36" s="34" t="s">
        <v>122</v>
      </c>
      <c r="B36" s="35"/>
      <c r="C36" s="24" t="s">
        <v>196</v>
      </c>
      <c r="D36" s="21" t="s">
        <v>197</v>
      </c>
      <c r="E36" s="22" t="s">
        <v>195</v>
      </c>
      <c r="F36" s="21" t="s">
        <v>49</v>
      </c>
      <c r="G36" s="25" t="s">
        <v>66</v>
      </c>
      <c r="H36" s="25">
        <v>150</v>
      </c>
      <c r="I36" s="13"/>
      <c r="J36" s="25"/>
      <c r="K36" s="19" t="s">
        <v>97</v>
      </c>
    </row>
    <row r="37" ht="181.5" spans="1:11">
      <c r="A37" s="34" t="s">
        <v>123</v>
      </c>
      <c r="B37" s="35"/>
      <c r="C37" s="24" t="s">
        <v>198</v>
      </c>
      <c r="D37" s="21" t="s">
        <v>199</v>
      </c>
      <c r="E37" s="22" t="s">
        <v>58</v>
      </c>
      <c r="F37" s="21" t="s">
        <v>49</v>
      </c>
      <c r="G37" s="25" t="s">
        <v>50</v>
      </c>
      <c r="H37" s="19">
        <v>100</v>
      </c>
      <c r="I37" s="47"/>
      <c r="J37" s="47"/>
      <c r="K37" s="19" t="s">
        <v>97</v>
      </c>
    </row>
    <row r="38" ht="28.5" customHeight="1" spans="1:11">
      <c r="A38" s="38" t="s">
        <v>130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</sheetData>
  <mergeCells count="13">
    <mergeCell ref="A1:K1"/>
    <mergeCell ref="A2:K2"/>
    <mergeCell ref="I3:J3"/>
    <mergeCell ref="A38:K3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5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38"/>
  <sheetViews>
    <sheetView view="pageBreakPreview" zoomScale="80" zoomScaleNormal="100" workbookViewId="0">
      <selection activeCell="A1" sqref="A1:K1"/>
    </sheetView>
  </sheetViews>
  <sheetFormatPr defaultColWidth="9" defaultRowHeight="13.5"/>
  <cols>
    <col min="1" max="1" width="10.6333333333333" style="51" customWidth="1"/>
    <col min="2" max="2" width="10.6333333333333" customWidth="1"/>
    <col min="3" max="5" width="30.6333333333333" customWidth="1"/>
    <col min="6" max="6" width="50.6333333333333" customWidth="1"/>
    <col min="7" max="10" width="10.6333333333333" customWidth="1"/>
    <col min="11" max="11" width="10.6333333333333" style="52" customWidth="1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21" customHeight="1" spans="1:14">
      <c r="A5" s="13">
        <v>1</v>
      </c>
      <c r="B5" s="13"/>
      <c r="C5" s="14" t="s">
        <v>26</v>
      </c>
      <c r="D5" s="15"/>
      <c r="E5" s="16"/>
      <c r="F5" s="16"/>
      <c r="G5" s="16"/>
      <c r="H5" s="16"/>
      <c r="I5" s="16"/>
      <c r="J5" s="16"/>
      <c r="K5" s="59"/>
      <c r="L5" s="58"/>
      <c r="M5" s="58"/>
      <c r="N5" s="58"/>
    </row>
    <row r="6" ht="21" customHeight="1" spans="1:14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59"/>
      <c r="L6" s="58"/>
      <c r="M6" s="58"/>
      <c r="N6" s="58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296.2</v>
      </c>
      <c r="I7" s="19"/>
      <c r="J7" s="13"/>
      <c r="K7" s="60" t="s">
        <v>51</v>
      </c>
    </row>
    <row r="8" ht="148.5" spans="1:13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513.65</v>
      </c>
      <c r="I8" s="13"/>
      <c r="J8" s="25"/>
      <c r="K8" s="61" t="s">
        <v>51</v>
      </c>
      <c r="L8" s="58"/>
      <c r="M8" s="58"/>
    </row>
    <row r="9" ht="148.5" spans="1:13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25">
        <v>300.62</v>
      </c>
      <c r="I9" s="47"/>
      <c r="J9" s="47"/>
      <c r="K9" s="61" t="s">
        <v>51</v>
      </c>
      <c r="L9" s="58"/>
      <c r="M9" s="58"/>
    </row>
    <row r="10" ht="148.5" spans="1:13">
      <c r="A10" s="18" t="s">
        <v>59</v>
      </c>
      <c r="B10" s="23"/>
      <c r="C10" s="24" t="s">
        <v>60</v>
      </c>
      <c r="D10" s="22" t="s">
        <v>190</v>
      </c>
      <c r="E10" s="22" t="s">
        <v>48</v>
      </c>
      <c r="F10" s="21" t="s">
        <v>49</v>
      </c>
      <c r="G10" s="25" t="s">
        <v>50</v>
      </c>
      <c r="H10" s="25">
        <v>6149.62</v>
      </c>
      <c r="I10" s="13"/>
      <c r="J10" s="25"/>
      <c r="K10" s="61" t="s">
        <v>51</v>
      </c>
      <c r="L10" s="58"/>
      <c r="M10" s="58"/>
    </row>
    <row r="11" ht="148.5" spans="1:13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462.5</v>
      </c>
      <c r="I11" s="13"/>
      <c r="J11" s="25"/>
      <c r="K11" s="61" t="s">
        <v>51</v>
      </c>
      <c r="L11" s="58"/>
      <c r="M11" s="58"/>
    </row>
    <row r="12" ht="148.5" spans="1:13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240</v>
      </c>
      <c r="I12" s="13"/>
      <c r="J12" s="25"/>
      <c r="K12" s="61" t="s">
        <v>51</v>
      </c>
      <c r="L12" s="58"/>
      <c r="M12" s="58"/>
    </row>
    <row r="13" ht="148.5" spans="1:13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384</v>
      </c>
      <c r="I13" s="19"/>
      <c r="J13" s="13"/>
      <c r="K13" s="60" t="s">
        <v>51</v>
      </c>
      <c r="L13" s="58"/>
      <c r="M13" s="58"/>
    </row>
    <row r="14" ht="148.5" spans="1:13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644.1</v>
      </c>
      <c r="I14" s="19"/>
      <c r="J14" s="13"/>
      <c r="K14" s="60" t="s">
        <v>51</v>
      </c>
      <c r="L14" s="58"/>
      <c r="M14" s="58"/>
    </row>
    <row r="15" ht="148.5" spans="1:13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125.7</v>
      </c>
      <c r="I15" s="19"/>
      <c r="J15" s="13"/>
      <c r="K15" s="60" t="s">
        <v>51</v>
      </c>
      <c r="L15" s="58"/>
      <c r="M15" s="58"/>
    </row>
    <row r="16" s="49" customFormat="1" ht="99" spans="1:13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19">
        <v>571.6</v>
      </c>
      <c r="I16" s="19"/>
      <c r="J16" s="13"/>
      <c r="K16" s="60" t="s">
        <v>51</v>
      </c>
      <c r="L16" s="62"/>
      <c r="M16" s="62"/>
    </row>
    <row r="17" s="50" customFormat="1" ht="49.5" spans="1:64">
      <c r="A17" s="53" t="s">
        <v>81</v>
      </c>
      <c r="B17" s="54"/>
      <c r="C17" s="55" t="s">
        <v>82</v>
      </c>
      <c r="D17" s="55" t="s">
        <v>83</v>
      </c>
      <c r="E17" s="55" t="s">
        <v>84</v>
      </c>
      <c r="F17" s="55" t="s">
        <v>85</v>
      </c>
      <c r="G17" s="56" t="s">
        <v>86</v>
      </c>
      <c r="H17" s="56">
        <v>7</v>
      </c>
      <c r="I17" s="55"/>
      <c r="J17" s="55"/>
      <c r="K17" s="63" t="s">
        <v>51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ht="66" spans="1:13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60" t="s">
        <v>51</v>
      </c>
      <c r="L18" s="58"/>
      <c r="M18" s="58"/>
    </row>
    <row r="19" ht="16.5" spans="1:14">
      <c r="A19" s="29" t="s">
        <v>92</v>
      </c>
      <c r="B19" s="19"/>
      <c r="C19" s="17" t="s">
        <v>200</v>
      </c>
      <c r="D19" s="30"/>
      <c r="E19" s="24"/>
      <c r="F19" s="30"/>
      <c r="G19" s="19"/>
      <c r="H19" s="19"/>
      <c r="I19" s="19"/>
      <c r="J19" s="13"/>
      <c r="K19" s="60"/>
      <c r="L19" s="58"/>
      <c r="M19" s="58"/>
      <c r="N19" s="58"/>
    </row>
    <row r="20" ht="148.5" spans="1:14">
      <c r="A20" s="18" t="s">
        <v>94</v>
      </c>
      <c r="B20" s="19"/>
      <c r="C20" s="20" t="s">
        <v>191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722.5</v>
      </c>
      <c r="I20" s="19"/>
      <c r="J20" s="13"/>
      <c r="K20" s="60" t="s">
        <v>97</v>
      </c>
      <c r="L20" s="58"/>
      <c r="M20" s="58"/>
      <c r="N20" s="58"/>
    </row>
    <row r="21" ht="148.5" spans="1:14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19">
        <v>110</v>
      </c>
      <c r="I21" s="19"/>
      <c r="J21" s="13"/>
      <c r="K21" s="60" t="s">
        <v>97</v>
      </c>
      <c r="L21" s="58"/>
      <c r="M21" s="58"/>
      <c r="N21" s="58"/>
    </row>
    <row r="22" ht="148.5" spans="1:14">
      <c r="A22" s="18" t="s">
        <v>108</v>
      </c>
      <c r="B22" s="26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19">
        <v>32.6</v>
      </c>
      <c r="I22" s="47"/>
      <c r="J22" s="47"/>
      <c r="K22" s="60" t="s">
        <v>97</v>
      </c>
      <c r="L22" s="58"/>
      <c r="M22" s="58"/>
      <c r="N22" s="58"/>
    </row>
    <row r="23" s="4" customFormat="1" ht="148.5" spans="1:14">
      <c r="A23" s="18" t="s">
        <v>114</v>
      </c>
      <c r="B23" s="23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99</v>
      </c>
      <c r="I23" s="13"/>
      <c r="J23" s="25"/>
      <c r="K23" s="60" t="s">
        <v>97</v>
      </c>
      <c r="L23" s="40"/>
      <c r="M23" s="40"/>
      <c r="N23" s="40"/>
    </row>
    <row r="24" s="4" customFormat="1" ht="16.5" spans="1:14">
      <c r="A24" s="29" t="s">
        <v>92</v>
      </c>
      <c r="B24" s="19"/>
      <c r="C24" s="17" t="s">
        <v>137</v>
      </c>
      <c r="D24" s="30"/>
      <c r="E24" s="24"/>
      <c r="F24" s="30"/>
      <c r="G24" s="19"/>
      <c r="H24" s="19"/>
      <c r="I24" s="19"/>
      <c r="J24" s="13"/>
      <c r="K24" s="60"/>
      <c r="L24" s="40"/>
      <c r="M24" s="40"/>
      <c r="N24" s="40"/>
    </row>
    <row r="25" ht="148.5" spans="1:14">
      <c r="A25" s="18" t="s">
        <v>94</v>
      </c>
      <c r="B25" s="19"/>
      <c r="C25" s="20" t="s">
        <v>191</v>
      </c>
      <c r="D25" s="30" t="s">
        <v>61</v>
      </c>
      <c r="E25" s="24" t="s">
        <v>48</v>
      </c>
      <c r="F25" s="21" t="s">
        <v>49</v>
      </c>
      <c r="G25" s="19" t="s">
        <v>50</v>
      </c>
      <c r="H25" s="19">
        <v>870</v>
      </c>
      <c r="I25" s="19"/>
      <c r="J25" s="13"/>
      <c r="K25" s="60" t="s">
        <v>97</v>
      </c>
      <c r="L25" s="58"/>
      <c r="M25" s="58"/>
      <c r="N25" s="58"/>
    </row>
    <row r="26" ht="148.5" spans="1:14">
      <c r="A26" s="18" t="s">
        <v>102</v>
      </c>
      <c r="B26" s="19"/>
      <c r="C26" s="20" t="s">
        <v>46</v>
      </c>
      <c r="D26" s="19" t="s">
        <v>54</v>
      </c>
      <c r="E26" s="24" t="s">
        <v>48</v>
      </c>
      <c r="F26" s="21" t="s">
        <v>49</v>
      </c>
      <c r="G26" s="22" t="s">
        <v>50</v>
      </c>
      <c r="H26" s="19">
        <v>107</v>
      </c>
      <c r="I26" s="19"/>
      <c r="J26" s="13"/>
      <c r="K26" s="60" t="s">
        <v>97</v>
      </c>
      <c r="L26" s="58"/>
      <c r="M26" s="58"/>
      <c r="N26" s="58"/>
    </row>
    <row r="27" ht="148.5" spans="1:14">
      <c r="A27" s="18" t="s">
        <v>108</v>
      </c>
      <c r="B27" s="26"/>
      <c r="C27" s="24" t="s">
        <v>100</v>
      </c>
      <c r="D27" s="21" t="s">
        <v>72</v>
      </c>
      <c r="E27" s="22" t="s">
        <v>66</v>
      </c>
      <c r="F27" s="21" t="s">
        <v>49</v>
      </c>
      <c r="G27" s="22" t="s">
        <v>66</v>
      </c>
      <c r="H27" s="19">
        <v>32.6</v>
      </c>
      <c r="I27" s="47"/>
      <c r="J27" s="47"/>
      <c r="K27" s="60" t="s">
        <v>97</v>
      </c>
      <c r="L27" s="58"/>
      <c r="M27" s="58"/>
      <c r="N27" s="58"/>
    </row>
    <row r="28" ht="148.5" spans="1:14">
      <c r="A28" s="18" t="s">
        <v>114</v>
      </c>
      <c r="B28" s="23"/>
      <c r="C28" s="24" t="s">
        <v>53</v>
      </c>
      <c r="D28" s="21" t="s">
        <v>54</v>
      </c>
      <c r="E28" s="25" t="s">
        <v>48</v>
      </c>
      <c r="F28" s="21" t="s">
        <v>49</v>
      </c>
      <c r="G28" s="25" t="s">
        <v>50</v>
      </c>
      <c r="H28" s="25">
        <v>122</v>
      </c>
      <c r="I28" s="13"/>
      <c r="J28" s="25"/>
      <c r="K28" s="60" t="s">
        <v>97</v>
      </c>
      <c r="L28" s="58"/>
      <c r="M28" s="58"/>
      <c r="N28" s="58"/>
    </row>
    <row r="29" ht="16.5" spans="1:14">
      <c r="A29" s="31">
        <v>1.3</v>
      </c>
      <c r="B29" s="32"/>
      <c r="C29" s="33" t="s">
        <v>120</v>
      </c>
      <c r="D29" s="32"/>
      <c r="E29" s="32"/>
      <c r="F29" s="32"/>
      <c r="G29" s="32"/>
      <c r="H29" s="32"/>
      <c r="I29" s="32"/>
      <c r="J29" s="32"/>
      <c r="K29" s="65"/>
      <c r="L29" s="58"/>
      <c r="M29" s="58"/>
      <c r="N29" s="58"/>
    </row>
    <row r="30" ht="148.5" spans="1:14">
      <c r="A30" s="34" t="s">
        <v>121</v>
      </c>
      <c r="B30" s="35"/>
      <c r="C30" s="20" t="s">
        <v>46</v>
      </c>
      <c r="D30" s="21" t="s">
        <v>54</v>
      </c>
      <c r="E30" s="22" t="s">
        <v>48</v>
      </c>
      <c r="F30" s="21" t="s">
        <v>49</v>
      </c>
      <c r="G30" s="19" t="s">
        <v>50</v>
      </c>
      <c r="H30" s="19"/>
      <c r="I30" s="19"/>
      <c r="J30" s="13"/>
      <c r="K30" s="60" t="s">
        <v>97</v>
      </c>
      <c r="L30" s="58"/>
      <c r="M30" s="58"/>
      <c r="N30" s="58"/>
    </row>
    <row r="31" ht="148.5" spans="1:14">
      <c r="A31" s="34" t="s">
        <v>122</v>
      </c>
      <c r="B31" s="35"/>
      <c r="C31" s="24" t="s">
        <v>53</v>
      </c>
      <c r="D31" s="21" t="s">
        <v>54</v>
      </c>
      <c r="E31" s="22" t="s">
        <v>48</v>
      </c>
      <c r="F31" s="21" t="s">
        <v>49</v>
      </c>
      <c r="G31" s="25" t="s">
        <v>50</v>
      </c>
      <c r="H31" s="25"/>
      <c r="I31" s="13"/>
      <c r="J31" s="25"/>
      <c r="K31" s="60" t="s">
        <v>97</v>
      </c>
      <c r="L31" s="58"/>
      <c r="M31" s="58"/>
      <c r="N31" s="58"/>
    </row>
    <row r="32" ht="148.5" spans="1:14">
      <c r="A32" s="34" t="s">
        <v>123</v>
      </c>
      <c r="B32" s="35"/>
      <c r="C32" s="24" t="s">
        <v>124</v>
      </c>
      <c r="D32" s="22" t="s">
        <v>57</v>
      </c>
      <c r="E32" s="22" t="s">
        <v>58</v>
      </c>
      <c r="F32" s="21" t="s">
        <v>49</v>
      </c>
      <c r="G32" s="25" t="s">
        <v>50</v>
      </c>
      <c r="H32" s="37"/>
      <c r="I32" s="47"/>
      <c r="J32" s="47"/>
      <c r="K32" s="60" t="s">
        <v>97</v>
      </c>
      <c r="L32" s="58"/>
      <c r="M32" s="58"/>
      <c r="N32" s="58"/>
    </row>
    <row r="33" ht="99" spans="1:14">
      <c r="A33" s="34" t="s">
        <v>125</v>
      </c>
      <c r="B33" s="37"/>
      <c r="C33" s="24" t="s">
        <v>126</v>
      </c>
      <c r="D33" s="24" t="s">
        <v>127</v>
      </c>
      <c r="E33" s="24" t="s">
        <v>128</v>
      </c>
      <c r="F33" s="24" t="s">
        <v>129</v>
      </c>
      <c r="G33" s="24" t="s">
        <v>128</v>
      </c>
      <c r="H33" s="24"/>
      <c r="I33" s="24"/>
      <c r="J33" s="24"/>
      <c r="K33" s="60" t="s">
        <v>97</v>
      </c>
      <c r="L33" s="58"/>
      <c r="M33" s="58"/>
      <c r="N33" s="58"/>
    </row>
    <row r="34" ht="28.5" customHeight="1" spans="1:11">
      <c r="A34" s="38" t="s">
        <v>130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ht="16.5" spans="1:1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66"/>
    </row>
    <row r="36" ht="16.5" spans="1:1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66"/>
    </row>
    <row r="37" ht="16.5" spans="1:1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66"/>
    </row>
    <row r="38" ht="16.5" spans="1:11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66"/>
    </row>
  </sheetData>
  <mergeCells count="14">
    <mergeCell ref="A1:K1"/>
    <mergeCell ref="A2:K2"/>
    <mergeCell ref="I3:J3"/>
    <mergeCell ref="C5:D5"/>
    <mergeCell ref="A34:K34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48"/>
  <sheetViews>
    <sheetView tabSelected="1" view="pageBreakPreview" zoomScaleNormal="90" workbookViewId="0">
      <selection activeCell="A1" sqref="A1:K1"/>
    </sheetView>
  </sheetViews>
  <sheetFormatPr defaultColWidth="9" defaultRowHeight="13.5"/>
  <cols>
    <col min="1" max="1" width="10.6333333333333" style="3" customWidth="1"/>
    <col min="2" max="2" width="10.6333333333333" style="4" customWidth="1"/>
    <col min="3" max="5" width="30.6333333333333" style="4" customWidth="1"/>
    <col min="6" max="6" width="50.6333333333333" style="4" customWidth="1"/>
    <col min="7" max="10" width="10.6333333333333" style="4" customWidth="1"/>
    <col min="11" max="11" width="10.6333333333333" style="3" customWidth="1"/>
    <col min="12" max="16384" width="9" style="4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6.5" spans="1:14">
      <c r="A5" s="13">
        <v>1</v>
      </c>
      <c r="B5" s="13"/>
      <c r="C5" s="14" t="s">
        <v>28</v>
      </c>
      <c r="D5" s="15"/>
      <c r="E5" s="16"/>
      <c r="F5" s="16"/>
      <c r="G5" s="16"/>
      <c r="H5" s="16"/>
      <c r="I5" s="16"/>
      <c r="J5" s="16"/>
      <c r="K5" s="46"/>
      <c r="L5" s="40"/>
      <c r="M5" s="40"/>
      <c r="N5" s="40"/>
    </row>
    <row r="6" ht="16.5" spans="1:14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46"/>
      <c r="L6" s="40"/>
      <c r="M6" s="40"/>
      <c r="N6" s="40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379.85</v>
      </c>
      <c r="I7" s="19"/>
      <c r="J7" s="13"/>
      <c r="K7" s="19" t="s">
        <v>51</v>
      </c>
    </row>
    <row r="8" ht="148.5" spans="1:13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583.07</v>
      </c>
      <c r="I8" s="13"/>
      <c r="J8" s="25"/>
      <c r="K8" s="25" t="s">
        <v>51</v>
      </c>
      <c r="L8" s="40"/>
      <c r="M8" s="40"/>
    </row>
    <row r="9" ht="148.5" spans="1:13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13">
        <v>379.48</v>
      </c>
      <c r="I9" s="47"/>
      <c r="J9" s="47"/>
      <c r="K9" s="25" t="s">
        <v>51</v>
      </c>
      <c r="L9" s="40"/>
      <c r="M9" s="40"/>
    </row>
    <row r="10" ht="148.5" spans="1:13">
      <c r="A10" s="18" t="s">
        <v>59</v>
      </c>
      <c r="B10" s="23"/>
      <c r="C10" s="24" t="s">
        <v>60</v>
      </c>
      <c r="D10" s="22" t="s">
        <v>61</v>
      </c>
      <c r="E10" s="22" t="s">
        <v>48</v>
      </c>
      <c r="F10" s="21" t="s">
        <v>49</v>
      </c>
      <c r="G10" s="25" t="s">
        <v>50</v>
      </c>
      <c r="H10" s="25">
        <v>9392.68</v>
      </c>
      <c r="I10" s="13"/>
      <c r="J10" s="25"/>
      <c r="K10" s="25" t="s">
        <v>51</v>
      </c>
      <c r="L10" s="40"/>
      <c r="M10" s="40"/>
    </row>
    <row r="11" ht="148.5" spans="1:13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195.81</v>
      </c>
      <c r="I11" s="13"/>
      <c r="J11" s="25"/>
      <c r="K11" s="25" t="s">
        <v>51</v>
      </c>
      <c r="L11" s="40"/>
      <c r="M11" s="40"/>
    </row>
    <row r="12" ht="148.5" spans="1:13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467.7</v>
      </c>
      <c r="I12" s="13"/>
      <c r="J12" s="25"/>
      <c r="K12" s="25" t="s">
        <v>51</v>
      </c>
      <c r="L12" s="40"/>
      <c r="M12" s="40"/>
    </row>
    <row r="13" ht="148.5" spans="1:13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88</v>
      </c>
      <c r="I13" s="19"/>
      <c r="J13" s="13"/>
      <c r="K13" s="19" t="s">
        <v>51</v>
      </c>
      <c r="L13" s="40"/>
      <c r="M13" s="40"/>
    </row>
    <row r="14" ht="148.5" spans="1:13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330</v>
      </c>
      <c r="I14" s="19"/>
      <c r="J14" s="13"/>
      <c r="K14" s="19" t="s">
        <v>51</v>
      </c>
      <c r="L14" s="40"/>
      <c r="M14" s="40"/>
    </row>
    <row r="15" ht="148.5" spans="1:13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101.73</v>
      </c>
      <c r="I15" s="19"/>
      <c r="J15" s="13"/>
      <c r="K15" s="19" t="s">
        <v>51</v>
      </c>
      <c r="L15" s="40"/>
      <c r="M15" s="40"/>
    </row>
    <row r="16" ht="99" spans="1:13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19">
        <v>609.1</v>
      </c>
      <c r="I16" s="19"/>
      <c r="J16" s="13"/>
      <c r="K16" s="19" t="s">
        <v>51</v>
      </c>
      <c r="L16" s="40"/>
      <c r="M16" s="40"/>
    </row>
    <row r="17" s="2" customFormat="1" ht="49.5" spans="1:64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20">
        <v>8</v>
      </c>
      <c r="I17" s="20"/>
      <c r="J17" s="20"/>
      <c r="K17" s="19" t="s">
        <v>51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</row>
    <row r="18" ht="66" spans="1:13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19" t="s">
        <v>51</v>
      </c>
      <c r="L18" s="40"/>
      <c r="M18" s="40"/>
    </row>
    <row r="19" ht="16.5" spans="1:14">
      <c r="A19" s="29" t="s">
        <v>92</v>
      </c>
      <c r="B19" s="19"/>
      <c r="C19" s="17" t="s">
        <v>164</v>
      </c>
      <c r="D19" s="30"/>
      <c r="E19" s="24"/>
      <c r="F19" s="30"/>
      <c r="G19" s="19"/>
      <c r="H19" s="19"/>
      <c r="I19" s="19"/>
      <c r="J19" s="13"/>
      <c r="K19" s="19"/>
      <c r="L19" s="40"/>
      <c r="M19" s="40"/>
      <c r="N19" s="40"/>
    </row>
    <row r="20" ht="148.5" spans="1:14">
      <c r="A20" s="18" t="s">
        <v>94</v>
      </c>
      <c r="B20" s="19"/>
      <c r="C20" s="20" t="s">
        <v>60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1244.881</v>
      </c>
      <c r="I20" s="19"/>
      <c r="J20" s="13"/>
      <c r="K20" s="19" t="s">
        <v>97</v>
      </c>
      <c r="L20" s="40"/>
      <c r="M20" s="40"/>
      <c r="N20" s="40"/>
    </row>
    <row r="21" ht="148.5" spans="1:14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25">
        <v>150.39</v>
      </c>
      <c r="I21" s="19"/>
      <c r="J21" s="13"/>
      <c r="K21" s="19" t="s">
        <v>97</v>
      </c>
      <c r="L21" s="40"/>
      <c r="M21" s="40"/>
      <c r="N21" s="40"/>
    </row>
    <row r="22" ht="148.5" spans="1:14">
      <c r="A22" s="18" t="s">
        <v>108</v>
      </c>
      <c r="B22" s="26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19">
        <v>187.33</v>
      </c>
      <c r="I22" s="47"/>
      <c r="J22" s="47"/>
      <c r="K22" s="19" t="s">
        <v>97</v>
      </c>
      <c r="L22" s="40"/>
      <c r="M22" s="40"/>
      <c r="N22" s="40"/>
    </row>
    <row r="23" ht="148.5" spans="1:14">
      <c r="A23" s="18" t="s">
        <v>114</v>
      </c>
      <c r="B23" s="23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172.13</v>
      </c>
      <c r="I23" s="13"/>
      <c r="J23" s="25"/>
      <c r="K23" s="19" t="s">
        <v>97</v>
      </c>
      <c r="L23" s="40"/>
      <c r="M23" s="40"/>
      <c r="N23" s="40"/>
    </row>
    <row r="24" ht="16.5" spans="1:14">
      <c r="A24" s="29" t="s">
        <v>92</v>
      </c>
      <c r="B24" s="19"/>
      <c r="C24" s="17" t="s">
        <v>137</v>
      </c>
      <c r="D24" s="30"/>
      <c r="E24" s="24"/>
      <c r="F24" s="30"/>
      <c r="G24" s="19"/>
      <c r="H24" s="19"/>
      <c r="I24" s="19"/>
      <c r="J24" s="13"/>
      <c r="K24" s="19"/>
      <c r="L24" s="40"/>
      <c r="M24" s="40"/>
      <c r="N24" s="40"/>
    </row>
    <row r="25" ht="148.5" spans="1:14">
      <c r="A25" s="18" t="s">
        <v>94</v>
      </c>
      <c r="B25" s="19"/>
      <c r="C25" s="20" t="s">
        <v>60</v>
      </c>
      <c r="D25" s="30" t="s">
        <v>61</v>
      </c>
      <c r="E25" s="24" t="s">
        <v>48</v>
      </c>
      <c r="F25" s="21" t="s">
        <v>49</v>
      </c>
      <c r="G25" s="19" t="s">
        <v>50</v>
      </c>
      <c r="H25" s="19">
        <v>512.16</v>
      </c>
      <c r="I25" s="19"/>
      <c r="J25" s="13"/>
      <c r="K25" s="19" t="s">
        <v>97</v>
      </c>
      <c r="L25" s="40"/>
      <c r="M25" s="40"/>
      <c r="N25" s="40"/>
    </row>
    <row r="26" ht="148.5" spans="1:14">
      <c r="A26" s="18" t="s">
        <v>102</v>
      </c>
      <c r="B26" s="19"/>
      <c r="C26" s="20" t="s">
        <v>46</v>
      </c>
      <c r="D26" s="19" t="s">
        <v>54</v>
      </c>
      <c r="E26" s="24" t="s">
        <v>48</v>
      </c>
      <c r="F26" s="21" t="s">
        <v>49</v>
      </c>
      <c r="G26" s="22" t="s">
        <v>50</v>
      </c>
      <c r="H26" s="25">
        <v>114.12</v>
      </c>
      <c r="I26" s="19"/>
      <c r="J26" s="13"/>
      <c r="K26" s="19" t="s">
        <v>97</v>
      </c>
      <c r="L26" s="40"/>
      <c r="M26" s="40"/>
      <c r="N26" s="40"/>
    </row>
    <row r="27" ht="148.5" spans="1:14">
      <c r="A27" s="18" t="s">
        <v>108</v>
      </c>
      <c r="B27" s="26"/>
      <c r="C27" s="24" t="s">
        <v>100</v>
      </c>
      <c r="D27" s="21" t="s">
        <v>72</v>
      </c>
      <c r="E27" s="22" t="s">
        <v>66</v>
      </c>
      <c r="F27" s="21" t="s">
        <v>49</v>
      </c>
      <c r="G27" s="22" t="s">
        <v>66</v>
      </c>
      <c r="H27" s="19">
        <v>119.262</v>
      </c>
      <c r="I27" s="47"/>
      <c r="J27" s="47"/>
      <c r="K27" s="19" t="s">
        <v>97</v>
      </c>
      <c r="L27" s="40"/>
      <c r="M27" s="40"/>
      <c r="N27" s="40"/>
    </row>
    <row r="28" ht="148.5" spans="1:14">
      <c r="A28" s="18" t="s">
        <v>114</v>
      </c>
      <c r="B28" s="23"/>
      <c r="C28" s="24" t="s">
        <v>53</v>
      </c>
      <c r="D28" s="21" t="s">
        <v>54</v>
      </c>
      <c r="E28" s="25" t="s">
        <v>48</v>
      </c>
      <c r="F28" s="21" t="s">
        <v>49</v>
      </c>
      <c r="G28" s="25" t="s">
        <v>50</v>
      </c>
      <c r="H28" s="25">
        <v>87.94</v>
      </c>
      <c r="I28" s="13"/>
      <c r="J28" s="25"/>
      <c r="K28" s="19" t="s">
        <v>97</v>
      </c>
      <c r="L28" s="40"/>
      <c r="M28" s="40"/>
      <c r="N28" s="40"/>
    </row>
    <row r="29" ht="16.5" spans="1:14">
      <c r="A29" s="29" t="s">
        <v>92</v>
      </c>
      <c r="B29" s="19"/>
      <c r="C29" s="17" t="s">
        <v>138</v>
      </c>
      <c r="D29" s="30"/>
      <c r="E29" s="24"/>
      <c r="F29" s="30"/>
      <c r="G29" s="19"/>
      <c r="H29" s="19"/>
      <c r="I29" s="19"/>
      <c r="J29" s="13"/>
      <c r="K29" s="19"/>
      <c r="L29" s="40"/>
      <c r="M29" s="40"/>
      <c r="N29" s="40"/>
    </row>
    <row r="30" ht="148.5" spans="1:14">
      <c r="A30" s="18" t="s">
        <v>94</v>
      </c>
      <c r="B30" s="19"/>
      <c r="C30" s="20" t="s">
        <v>60</v>
      </c>
      <c r="D30" s="30" t="s">
        <v>61</v>
      </c>
      <c r="E30" s="24" t="s">
        <v>48</v>
      </c>
      <c r="F30" s="21" t="s">
        <v>49</v>
      </c>
      <c r="G30" s="19" t="s">
        <v>50</v>
      </c>
      <c r="H30" s="19">
        <v>213.18</v>
      </c>
      <c r="I30" s="19"/>
      <c r="J30" s="13"/>
      <c r="K30" s="19" t="s">
        <v>97</v>
      </c>
      <c r="L30" s="40"/>
      <c r="M30" s="40"/>
      <c r="N30" s="40"/>
    </row>
    <row r="31" ht="148.5" spans="1:14">
      <c r="A31" s="18" t="s">
        <v>102</v>
      </c>
      <c r="B31" s="19"/>
      <c r="C31" s="20" t="s">
        <v>46</v>
      </c>
      <c r="D31" s="19" t="s">
        <v>54</v>
      </c>
      <c r="E31" s="24" t="s">
        <v>48</v>
      </c>
      <c r="F31" s="21" t="s">
        <v>49</v>
      </c>
      <c r="G31" s="22" t="s">
        <v>50</v>
      </c>
      <c r="H31" s="19">
        <v>87.23</v>
      </c>
      <c r="I31" s="19"/>
      <c r="J31" s="13"/>
      <c r="K31" s="19" t="s">
        <v>97</v>
      </c>
      <c r="L31" s="40"/>
      <c r="M31" s="40"/>
      <c r="N31" s="40"/>
    </row>
    <row r="32" ht="148.5" spans="1:14">
      <c r="A32" s="18" t="s">
        <v>108</v>
      </c>
      <c r="B32" s="26"/>
      <c r="C32" s="24" t="s">
        <v>100</v>
      </c>
      <c r="D32" s="21" t="s">
        <v>72</v>
      </c>
      <c r="E32" s="22" t="s">
        <v>66</v>
      </c>
      <c r="F32" s="21" t="s">
        <v>49</v>
      </c>
      <c r="G32" s="22" t="s">
        <v>66</v>
      </c>
      <c r="H32" s="19">
        <v>121.99</v>
      </c>
      <c r="I32" s="47"/>
      <c r="J32" s="47"/>
      <c r="K32" s="19" t="s">
        <v>97</v>
      </c>
      <c r="L32" s="40"/>
      <c r="M32" s="40"/>
      <c r="N32" s="40"/>
    </row>
    <row r="33" ht="148.5" spans="1:14">
      <c r="A33" s="18" t="s">
        <v>114</v>
      </c>
      <c r="B33" s="23"/>
      <c r="C33" s="24" t="s">
        <v>53</v>
      </c>
      <c r="D33" s="21" t="s">
        <v>54</v>
      </c>
      <c r="E33" s="25" t="s">
        <v>48</v>
      </c>
      <c r="F33" s="21" t="s">
        <v>49</v>
      </c>
      <c r="G33" s="25" t="s">
        <v>50</v>
      </c>
      <c r="H33" s="25">
        <v>66.3</v>
      </c>
      <c r="I33" s="13"/>
      <c r="J33" s="25"/>
      <c r="K33" s="19" t="s">
        <v>97</v>
      </c>
      <c r="L33" s="40"/>
      <c r="M33" s="40"/>
      <c r="N33" s="40"/>
    </row>
    <row r="34" ht="16.5" spans="1:14">
      <c r="A34" s="29" t="s">
        <v>92</v>
      </c>
      <c r="B34" s="19"/>
      <c r="C34" s="17" t="s">
        <v>192</v>
      </c>
      <c r="D34" s="30"/>
      <c r="E34" s="24"/>
      <c r="F34" s="30"/>
      <c r="G34" s="19"/>
      <c r="H34" s="19"/>
      <c r="I34" s="19"/>
      <c r="J34" s="13"/>
      <c r="K34" s="19"/>
      <c r="L34" s="40"/>
      <c r="M34" s="40"/>
      <c r="N34" s="40"/>
    </row>
    <row r="35" ht="148.5" spans="1:14">
      <c r="A35" s="18" t="s">
        <v>94</v>
      </c>
      <c r="B35" s="19"/>
      <c r="C35" s="20" t="s">
        <v>60</v>
      </c>
      <c r="D35" s="30" t="s">
        <v>61</v>
      </c>
      <c r="E35" s="24" t="s">
        <v>48</v>
      </c>
      <c r="F35" s="21" t="s">
        <v>49</v>
      </c>
      <c r="G35" s="19" t="s">
        <v>50</v>
      </c>
      <c r="H35" s="19">
        <v>269.28</v>
      </c>
      <c r="I35" s="19"/>
      <c r="J35" s="13"/>
      <c r="K35" s="19" t="s">
        <v>97</v>
      </c>
      <c r="L35" s="40"/>
      <c r="M35" s="40"/>
      <c r="N35" s="40"/>
    </row>
    <row r="36" ht="148.5" spans="1:14">
      <c r="A36" s="18" t="s">
        <v>102</v>
      </c>
      <c r="B36" s="19"/>
      <c r="C36" s="20" t="s">
        <v>46</v>
      </c>
      <c r="D36" s="19" t="s">
        <v>54</v>
      </c>
      <c r="E36" s="24" t="s">
        <v>48</v>
      </c>
      <c r="F36" s="21" t="s">
        <v>49</v>
      </c>
      <c r="G36" s="22" t="s">
        <v>50</v>
      </c>
      <c r="H36" s="19">
        <v>84.25</v>
      </c>
      <c r="I36" s="19"/>
      <c r="J36" s="13"/>
      <c r="K36" s="19" t="s">
        <v>97</v>
      </c>
      <c r="L36" s="40"/>
      <c r="M36" s="40"/>
      <c r="N36" s="40"/>
    </row>
    <row r="37" ht="148.5" spans="1:14">
      <c r="A37" s="18" t="s">
        <v>108</v>
      </c>
      <c r="B37" s="26"/>
      <c r="C37" s="24" t="s">
        <v>100</v>
      </c>
      <c r="D37" s="21" t="s">
        <v>72</v>
      </c>
      <c r="E37" s="22" t="s">
        <v>66</v>
      </c>
      <c r="F37" s="21" t="s">
        <v>49</v>
      </c>
      <c r="G37" s="22" t="s">
        <v>66</v>
      </c>
      <c r="H37" s="19">
        <v>116.314</v>
      </c>
      <c r="I37" s="47"/>
      <c r="J37" s="47"/>
      <c r="K37" s="19" t="s">
        <v>97</v>
      </c>
      <c r="L37" s="40"/>
      <c r="M37" s="40"/>
      <c r="N37" s="40"/>
    </row>
    <row r="38" ht="148.5" spans="1:14">
      <c r="A38" s="18" t="s">
        <v>114</v>
      </c>
      <c r="B38" s="23"/>
      <c r="C38" s="24" t="s">
        <v>53</v>
      </c>
      <c r="D38" s="21" t="s">
        <v>54</v>
      </c>
      <c r="E38" s="25" t="s">
        <v>48</v>
      </c>
      <c r="F38" s="21" t="s">
        <v>49</v>
      </c>
      <c r="G38" s="25" t="s">
        <v>50</v>
      </c>
      <c r="H38" s="25">
        <v>66.3</v>
      </c>
      <c r="I38" s="13"/>
      <c r="J38" s="25"/>
      <c r="K38" s="19" t="s">
        <v>97</v>
      </c>
      <c r="L38" s="40"/>
      <c r="M38" s="40"/>
      <c r="N38" s="40"/>
    </row>
    <row r="39" ht="16.5" spans="1:14">
      <c r="A39" s="31">
        <v>1.3</v>
      </c>
      <c r="B39" s="32"/>
      <c r="C39" s="33" t="s">
        <v>120</v>
      </c>
      <c r="D39" s="32"/>
      <c r="E39" s="32"/>
      <c r="F39" s="32"/>
      <c r="G39" s="32"/>
      <c r="H39" s="32"/>
      <c r="I39" s="32"/>
      <c r="J39" s="32"/>
      <c r="K39" s="31"/>
      <c r="L39" s="40"/>
      <c r="M39" s="40"/>
      <c r="N39" s="40"/>
    </row>
    <row r="40" ht="148.5" spans="1:14">
      <c r="A40" s="34" t="s">
        <v>121</v>
      </c>
      <c r="B40" s="35"/>
      <c r="C40" s="20" t="s">
        <v>46</v>
      </c>
      <c r="D40" s="21" t="s">
        <v>54</v>
      </c>
      <c r="E40" s="22" t="s">
        <v>48</v>
      </c>
      <c r="F40" s="21" t="s">
        <v>49</v>
      </c>
      <c r="G40" s="19" t="s">
        <v>50</v>
      </c>
      <c r="H40" s="36" t="s">
        <v>201</v>
      </c>
      <c r="I40" s="19"/>
      <c r="J40" s="13"/>
      <c r="K40" s="19" t="s">
        <v>97</v>
      </c>
      <c r="L40" s="40"/>
      <c r="M40" s="40"/>
      <c r="N40" s="40"/>
    </row>
    <row r="41" ht="148.5" spans="1:14">
      <c r="A41" s="34" t="s">
        <v>122</v>
      </c>
      <c r="B41" s="35"/>
      <c r="C41" s="24" t="s">
        <v>53</v>
      </c>
      <c r="D41" s="21" t="s">
        <v>54</v>
      </c>
      <c r="E41" s="22" t="s">
        <v>48</v>
      </c>
      <c r="F41" s="21" t="s">
        <v>49</v>
      </c>
      <c r="G41" s="25" t="s">
        <v>50</v>
      </c>
      <c r="H41" s="36" t="s">
        <v>201</v>
      </c>
      <c r="I41" s="13"/>
      <c r="J41" s="25"/>
      <c r="K41" s="25" t="s">
        <v>97</v>
      </c>
      <c r="L41" s="40"/>
      <c r="M41" s="40"/>
      <c r="N41" s="40"/>
    </row>
    <row r="42" ht="148.5" spans="1:14">
      <c r="A42" s="34" t="s">
        <v>123</v>
      </c>
      <c r="B42" s="35"/>
      <c r="C42" s="24" t="s">
        <v>124</v>
      </c>
      <c r="D42" s="22" t="s">
        <v>57</v>
      </c>
      <c r="E42" s="22" t="s">
        <v>58</v>
      </c>
      <c r="F42" s="21" t="s">
        <v>49</v>
      </c>
      <c r="G42" s="25" t="s">
        <v>50</v>
      </c>
      <c r="H42" s="36" t="s">
        <v>201</v>
      </c>
      <c r="I42" s="47"/>
      <c r="J42" s="47"/>
      <c r="K42" s="25" t="s">
        <v>97</v>
      </c>
      <c r="L42" s="40"/>
      <c r="M42" s="40"/>
      <c r="N42" s="40"/>
    </row>
    <row r="43" ht="99" spans="1:14">
      <c r="A43" s="34" t="s">
        <v>125</v>
      </c>
      <c r="B43" s="37"/>
      <c r="C43" s="24" t="s">
        <v>126</v>
      </c>
      <c r="D43" s="24" t="s">
        <v>127</v>
      </c>
      <c r="E43" s="24" t="s">
        <v>128</v>
      </c>
      <c r="F43" s="24" t="s">
        <v>129</v>
      </c>
      <c r="G43" s="24" t="s">
        <v>128</v>
      </c>
      <c r="H43" s="36" t="s">
        <v>201</v>
      </c>
      <c r="I43" s="24"/>
      <c r="J43" s="24"/>
      <c r="K43" s="22" t="s">
        <v>97</v>
      </c>
      <c r="L43" s="40"/>
      <c r="M43" s="40"/>
      <c r="N43" s="40"/>
    </row>
    <row r="44" customFormat="1" ht="28.5" customHeight="1" spans="1:11">
      <c r="A44" s="38" t="s">
        <v>130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ht="16.5" spans="1:14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39"/>
      <c r="L45" s="40"/>
      <c r="M45" s="40"/>
      <c r="N45" s="40"/>
    </row>
    <row r="46" ht="16.5" spans="1:1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39"/>
      <c r="L46" s="40"/>
      <c r="M46" s="40"/>
      <c r="N46" s="40"/>
    </row>
    <row r="47" ht="16.5" spans="1:14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39"/>
      <c r="L47" s="40"/>
      <c r="M47" s="40"/>
      <c r="N47" s="40"/>
    </row>
    <row r="48" ht="16.5" spans="1:14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39"/>
      <c r="L48" s="40"/>
      <c r="M48" s="40"/>
      <c r="N48" s="40"/>
    </row>
  </sheetData>
  <mergeCells count="14">
    <mergeCell ref="A1:K1"/>
    <mergeCell ref="A2:K2"/>
    <mergeCell ref="I3:J3"/>
    <mergeCell ref="C5:D5"/>
    <mergeCell ref="A44:K44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0"/>
  <sheetViews>
    <sheetView workbookViewId="0">
      <selection activeCell="E12" sqref="E12"/>
    </sheetView>
  </sheetViews>
  <sheetFormatPr defaultColWidth="8.90833333333333" defaultRowHeight="24" customHeight="1" outlineLevelCol="2"/>
  <cols>
    <col min="1" max="1" width="12.45" style="51" customWidth="1"/>
    <col min="2" max="2" width="54.0916666666667" customWidth="1"/>
    <col min="3" max="3" width="16.5416666666667" customWidth="1"/>
  </cols>
  <sheetData>
    <row r="2" customHeight="1" spans="1:3">
      <c r="A2" s="170" t="s">
        <v>4</v>
      </c>
      <c r="B2" s="170"/>
      <c r="C2" s="170"/>
    </row>
    <row r="4" customHeight="1" spans="1:3">
      <c r="A4" s="171" t="s">
        <v>5</v>
      </c>
      <c r="B4" s="172" t="s">
        <v>6</v>
      </c>
      <c r="C4" s="172" t="s">
        <v>7</v>
      </c>
    </row>
    <row r="5" customHeight="1" spans="1:3">
      <c r="A5" s="171">
        <v>1</v>
      </c>
      <c r="B5" s="172" t="s">
        <v>8</v>
      </c>
      <c r="C5" s="172" t="s">
        <v>9</v>
      </c>
    </row>
    <row r="6" customHeight="1" spans="1:3">
      <c r="A6" s="171">
        <v>2</v>
      </c>
      <c r="B6" s="172" t="s">
        <v>10</v>
      </c>
      <c r="C6" s="172" t="s">
        <v>11</v>
      </c>
    </row>
    <row r="7" customHeight="1" spans="1:3">
      <c r="A7" s="171">
        <v>3</v>
      </c>
      <c r="B7" s="172" t="s">
        <v>12</v>
      </c>
      <c r="C7" s="172" t="s">
        <v>13</v>
      </c>
    </row>
    <row r="8" customHeight="1" spans="1:3">
      <c r="A8" s="171">
        <v>4</v>
      </c>
      <c r="B8" s="172" t="s">
        <v>14</v>
      </c>
      <c r="C8" s="172" t="s">
        <v>15</v>
      </c>
    </row>
    <row r="9" customHeight="1" spans="1:3">
      <c r="A9" s="171">
        <v>5</v>
      </c>
      <c r="B9" s="172" t="s">
        <v>16</v>
      </c>
      <c r="C9" s="172" t="s">
        <v>17</v>
      </c>
    </row>
    <row r="10" customHeight="1" spans="1:3">
      <c r="A10" s="171">
        <v>6</v>
      </c>
      <c r="B10" s="172" t="s">
        <v>18</v>
      </c>
      <c r="C10" s="172" t="s">
        <v>19</v>
      </c>
    </row>
    <row r="11" customHeight="1" spans="1:3">
      <c r="A11" s="171">
        <v>7</v>
      </c>
      <c r="B11" s="172" t="s">
        <v>20</v>
      </c>
      <c r="C11" s="172" t="s">
        <v>21</v>
      </c>
    </row>
    <row r="12" customHeight="1" spans="1:3">
      <c r="A12" s="171">
        <v>8</v>
      </c>
      <c r="B12" s="172" t="s">
        <v>22</v>
      </c>
      <c r="C12" s="172" t="s">
        <v>23</v>
      </c>
    </row>
    <row r="13" customHeight="1" spans="1:3">
      <c r="A13" s="171">
        <v>9</v>
      </c>
      <c r="B13" s="172" t="s">
        <v>24</v>
      </c>
      <c r="C13" s="172" t="s">
        <v>25</v>
      </c>
    </row>
    <row r="14" customHeight="1" spans="1:3">
      <c r="A14" s="171">
        <v>10</v>
      </c>
      <c r="B14" s="172" t="s">
        <v>26</v>
      </c>
      <c r="C14" s="172" t="s">
        <v>27</v>
      </c>
    </row>
    <row r="15" customHeight="1" spans="1:3">
      <c r="A15" s="171">
        <v>11</v>
      </c>
      <c r="B15" s="172" t="s">
        <v>28</v>
      </c>
      <c r="C15" s="172" t="s">
        <v>29</v>
      </c>
    </row>
    <row r="16" customHeight="1" spans="1:3">
      <c r="A16" s="171"/>
      <c r="B16" s="172"/>
      <c r="C16" s="172"/>
    </row>
    <row r="17" customHeight="1" spans="1:3">
      <c r="A17" s="171"/>
      <c r="B17" s="172"/>
      <c r="C17" s="172"/>
    </row>
    <row r="18" customHeight="1" spans="1:3">
      <c r="A18" s="171"/>
      <c r="B18" s="172"/>
      <c r="C18" s="172"/>
    </row>
    <row r="19" customHeight="1" spans="1:3">
      <c r="A19" s="171"/>
      <c r="B19" s="172"/>
      <c r="C19" s="172"/>
    </row>
    <row r="20" customHeight="1" spans="1:3">
      <c r="A20" s="171"/>
      <c r="B20" s="172"/>
      <c r="C20" s="172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49"/>
  <sheetViews>
    <sheetView view="pageBreakPreview" zoomScale="70" zoomScaleNormal="80" workbookViewId="0">
      <selection activeCell="A1" sqref="A1:K1"/>
    </sheetView>
  </sheetViews>
  <sheetFormatPr defaultColWidth="9" defaultRowHeight="13.5"/>
  <cols>
    <col min="1" max="1" width="8.63333333333333" style="51" customWidth="1"/>
    <col min="2" max="2" width="12.6333333333333" customWidth="1"/>
    <col min="3" max="5" width="30.6333333333333" customWidth="1"/>
    <col min="6" max="6" width="50.6333333333333" customWidth="1"/>
    <col min="7" max="10" width="10.6333333333333" customWidth="1"/>
    <col min="11" max="11" width="10.6333333333333" style="51" customWidth="1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8" spans="1:11">
      <c r="A5" s="145">
        <v>1</v>
      </c>
      <c r="B5" s="47"/>
      <c r="C5" s="146" t="s">
        <v>8</v>
      </c>
      <c r="D5" s="147"/>
      <c r="E5" s="148"/>
      <c r="F5" s="148"/>
      <c r="G5" s="148"/>
      <c r="H5" s="148"/>
      <c r="I5" s="148"/>
      <c r="J5" s="148"/>
      <c r="K5" s="164"/>
    </row>
    <row r="6" ht="18" spans="1:11">
      <c r="A6" s="145" t="s">
        <v>43</v>
      </c>
      <c r="B6" s="47"/>
      <c r="C6" s="149" t="s">
        <v>44</v>
      </c>
      <c r="D6" s="148"/>
      <c r="E6" s="148"/>
      <c r="F6" s="148"/>
      <c r="G6" s="148"/>
      <c r="H6" s="148"/>
      <c r="I6" s="148"/>
      <c r="J6" s="148"/>
      <c r="K6" s="164"/>
    </row>
    <row r="7" ht="155.25" spans="1:11">
      <c r="A7" s="150" t="s">
        <v>45</v>
      </c>
      <c r="B7" s="37"/>
      <c r="C7" s="151" t="s">
        <v>46</v>
      </c>
      <c r="D7" s="152" t="s">
        <v>47</v>
      </c>
      <c r="E7" s="152" t="s">
        <v>48</v>
      </c>
      <c r="F7" s="152" t="s">
        <v>49</v>
      </c>
      <c r="G7" s="37" t="s">
        <v>50</v>
      </c>
      <c r="H7" s="153">
        <v>603.1</v>
      </c>
      <c r="I7" s="37"/>
      <c r="J7" s="47"/>
      <c r="K7" s="37" t="s">
        <v>51</v>
      </c>
    </row>
    <row r="8" ht="155.25" spans="1:11">
      <c r="A8" s="150" t="s">
        <v>52</v>
      </c>
      <c r="B8" s="26"/>
      <c r="C8" s="154" t="s">
        <v>53</v>
      </c>
      <c r="D8" s="152" t="s">
        <v>54</v>
      </c>
      <c r="E8" s="155" t="s">
        <v>48</v>
      </c>
      <c r="F8" s="152" t="s">
        <v>49</v>
      </c>
      <c r="G8" s="155" t="s">
        <v>50</v>
      </c>
      <c r="H8" s="155">
        <v>431.94</v>
      </c>
      <c r="I8" s="47"/>
      <c r="J8" s="155"/>
      <c r="K8" s="155" t="s">
        <v>51</v>
      </c>
    </row>
    <row r="9" ht="155.25" spans="1:11">
      <c r="A9" s="150" t="s">
        <v>55</v>
      </c>
      <c r="B9" s="26"/>
      <c r="C9" s="154" t="s">
        <v>56</v>
      </c>
      <c r="D9" s="156" t="s">
        <v>57</v>
      </c>
      <c r="E9" s="156" t="s">
        <v>58</v>
      </c>
      <c r="F9" s="152" t="s">
        <v>49</v>
      </c>
      <c r="G9" s="155" t="s">
        <v>50</v>
      </c>
      <c r="H9" s="37">
        <v>267.53</v>
      </c>
      <c r="I9" s="47"/>
      <c r="J9" s="47"/>
      <c r="K9" s="155" t="s">
        <v>51</v>
      </c>
    </row>
    <row r="10" ht="155.25" spans="1:11">
      <c r="A10" s="150" t="s">
        <v>59</v>
      </c>
      <c r="B10" s="26"/>
      <c r="C10" s="154" t="s">
        <v>60</v>
      </c>
      <c r="D10" s="156" t="s">
        <v>61</v>
      </c>
      <c r="E10" s="156" t="s">
        <v>48</v>
      </c>
      <c r="F10" s="152" t="s">
        <v>49</v>
      </c>
      <c r="G10" s="155" t="s">
        <v>50</v>
      </c>
      <c r="H10" s="153">
        <v>8405.3</v>
      </c>
      <c r="I10" s="47"/>
      <c r="J10" s="155"/>
      <c r="K10" s="155" t="s">
        <v>51</v>
      </c>
    </row>
    <row r="11" ht="155.25" spans="1:11">
      <c r="A11" s="150" t="s">
        <v>62</v>
      </c>
      <c r="B11" s="26"/>
      <c r="C11" s="154" t="s">
        <v>63</v>
      </c>
      <c r="D11" s="156" t="s">
        <v>64</v>
      </c>
      <c r="E11" s="156" t="s">
        <v>65</v>
      </c>
      <c r="F11" s="152" t="s">
        <v>49</v>
      </c>
      <c r="G11" s="156" t="s">
        <v>66</v>
      </c>
      <c r="H11" s="153">
        <v>186.7</v>
      </c>
      <c r="I11" s="47"/>
      <c r="J11" s="155"/>
      <c r="K11" s="155" t="s">
        <v>51</v>
      </c>
    </row>
    <row r="12" ht="155.25" spans="1:11">
      <c r="A12" s="150" t="s">
        <v>67</v>
      </c>
      <c r="B12" s="37"/>
      <c r="C12" s="154" t="s">
        <v>68</v>
      </c>
      <c r="D12" s="156" t="s">
        <v>64</v>
      </c>
      <c r="E12" s="156" t="s">
        <v>69</v>
      </c>
      <c r="F12" s="152" t="s">
        <v>49</v>
      </c>
      <c r="G12" s="156" t="s">
        <v>50</v>
      </c>
      <c r="H12" s="153">
        <v>235.6</v>
      </c>
      <c r="I12" s="47"/>
      <c r="J12" s="155"/>
      <c r="K12" s="155" t="s">
        <v>51</v>
      </c>
    </row>
    <row r="13" ht="155.25" spans="1:11">
      <c r="A13" s="150" t="s">
        <v>70</v>
      </c>
      <c r="B13" s="37"/>
      <c r="C13" s="151" t="s">
        <v>71</v>
      </c>
      <c r="D13" s="37" t="s">
        <v>72</v>
      </c>
      <c r="E13" s="156" t="s">
        <v>66</v>
      </c>
      <c r="F13" s="152" t="s">
        <v>49</v>
      </c>
      <c r="G13" s="156" t="s">
        <v>66</v>
      </c>
      <c r="H13" s="153">
        <v>81.2</v>
      </c>
      <c r="I13" s="37"/>
      <c r="J13" s="47"/>
      <c r="K13" s="37" t="s">
        <v>51</v>
      </c>
    </row>
    <row r="14" ht="155.25" spans="1:11">
      <c r="A14" s="150" t="s">
        <v>73</v>
      </c>
      <c r="B14" s="37"/>
      <c r="C14" s="151" t="s">
        <v>74</v>
      </c>
      <c r="D14" s="37" t="s">
        <v>64</v>
      </c>
      <c r="E14" s="156" t="s">
        <v>65</v>
      </c>
      <c r="F14" s="152" t="s">
        <v>49</v>
      </c>
      <c r="G14" s="156" t="s">
        <v>66</v>
      </c>
      <c r="H14" s="153">
        <v>147.42</v>
      </c>
      <c r="I14" s="37"/>
      <c r="J14" s="47"/>
      <c r="K14" s="37" t="s">
        <v>51</v>
      </c>
    </row>
    <row r="15" ht="155.25" spans="1:11">
      <c r="A15" s="150" t="s">
        <v>75</v>
      </c>
      <c r="B15" s="37"/>
      <c r="C15" s="157" t="s">
        <v>76</v>
      </c>
      <c r="D15" s="37" t="s">
        <v>64</v>
      </c>
      <c r="E15" s="156" t="s">
        <v>65</v>
      </c>
      <c r="F15" s="152" t="s">
        <v>49</v>
      </c>
      <c r="G15" s="156" t="s">
        <v>66</v>
      </c>
      <c r="H15" s="153">
        <v>139.5</v>
      </c>
      <c r="I15" s="37"/>
      <c r="J15" s="47"/>
      <c r="K15" s="37" t="s">
        <v>51</v>
      </c>
    </row>
    <row r="16" s="49" customFormat="1" ht="103.5" spans="1:11">
      <c r="A16" s="150" t="s">
        <v>77</v>
      </c>
      <c r="B16" s="37"/>
      <c r="C16" s="151" t="s">
        <v>78</v>
      </c>
      <c r="D16" s="156" t="s">
        <v>79</v>
      </c>
      <c r="E16" s="37" t="s">
        <v>50</v>
      </c>
      <c r="F16" s="152" t="s">
        <v>80</v>
      </c>
      <c r="G16" s="37" t="s">
        <v>50</v>
      </c>
      <c r="H16" s="153">
        <v>757.1</v>
      </c>
      <c r="I16" s="37"/>
      <c r="J16" s="47"/>
      <c r="K16" s="37" t="s">
        <v>51</v>
      </c>
    </row>
    <row r="17" s="50" customFormat="1" ht="51.75" spans="1:57">
      <c r="A17" s="158" t="s">
        <v>81</v>
      </c>
      <c r="B17" s="159"/>
      <c r="C17" s="160" t="s">
        <v>82</v>
      </c>
      <c r="D17" s="160" t="s">
        <v>83</v>
      </c>
      <c r="E17" s="160" t="s">
        <v>84</v>
      </c>
      <c r="F17" s="160" t="s">
        <v>85</v>
      </c>
      <c r="G17" s="161" t="s">
        <v>86</v>
      </c>
      <c r="H17" s="161">
        <v>4</v>
      </c>
      <c r="I17" s="160"/>
      <c r="J17" s="160"/>
      <c r="K17" s="161" t="s">
        <v>51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</row>
    <row r="18" ht="69" spans="1:11">
      <c r="A18" s="150" t="s">
        <v>87</v>
      </c>
      <c r="B18" s="37"/>
      <c r="C18" s="151" t="s">
        <v>88</v>
      </c>
      <c r="D18" s="37" t="s">
        <v>89</v>
      </c>
      <c r="E18" s="37" t="s">
        <v>90</v>
      </c>
      <c r="F18" s="152" t="s">
        <v>91</v>
      </c>
      <c r="G18" s="37" t="s">
        <v>90</v>
      </c>
      <c r="H18" s="37">
        <v>1</v>
      </c>
      <c r="I18" s="37"/>
      <c r="J18" s="47"/>
      <c r="K18" s="37" t="s">
        <v>51</v>
      </c>
    </row>
    <row r="19" ht="18" spans="1:11">
      <c r="A19" s="162" t="s">
        <v>92</v>
      </c>
      <c r="B19" s="37"/>
      <c r="C19" s="149" t="s">
        <v>93</v>
      </c>
      <c r="D19" s="163"/>
      <c r="E19" s="154"/>
      <c r="F19" s="163"/>
      <c r="G19" s="37"/>
      <c r="H19" s="37"/>
      <c r="I19" s="37"/>
      <c r="J19" s="47"/>
      <c r="K19" s="37"/>
    </row>
    <row r="20" ht="18" spans="1:11">
      <c r="A20" s="162" t="s">
        <v>94</v>
      </c>
      <c r="B20" s="37"/>
      <c r="C20" s="149" t="s">
        <v>95</v>
      </c>
      <c r="D20" s="163"/>
      <c r="E20" s="154"/>
      <c r="F20" s="163"/>
      <c r="G20" s="37"/>
      <c r="H20" s="37"/>
      <c r="I20" s="37"/>
      <c r="J20" s="47"/>
      <c r="K20" s="37"/>
    </row>
    <row r="21" ht="155.25" spans="1:11">
      <c r="A21" s="150" t="s">
        <v>96</v>
      </c>
      <c r="B21" s="37"/>
      <c r="C21" s="151" t="s">
        <v>60</v>
      </c>
      <c r="D21" s="163" t="s">
        <v>61</v>
      </c>
      <c r="E21" s="154" t="s">
        <v>48</v>
      </c>
      <c r="F21" s="152" t="s">
        <v>49</v>
      </c>
      <c r="G21" s="37" t="s">
        <v>50</v>
      </c>
      <c r="H21" s="153">
        <v>1814.4</v>
      </c>
      <c r="I21" s="37"/>
      <c r="J21" s="47"/>
      <c r="K21" s="37" t="s">
        <v>97</v>
      </c>
    </row>
    <row r="22" ht="155.25" spans="1:11">
      <c r="A22" s="150" t="s">
        <v>98</v>
      </c>
      <c r="B22" s="37"/>
      <c r="C22" s="151" t="s">
        <v>46</v>
      </c>
      <c r="D22" s="37" t="s">
        <v>54</v>
      </c>
      <c r="E22" s="154" t="s">
        <v>48</v>
      </c>
      <c r="F22" s="152" t="s">
        <v>49</v>
      </c>
      <c r="G22" s="156" t="s">
        <v>50</v>
      </c>
      <c r="H22" s="153">
        <v>292</v>
      </c>
      <c r="I22" s="37"/>
      <c r="J22" s="47"/>
      <c r="K22" s="37" t="s">
        <v>97</v>
      </c>
    </row>
    <row r="23" ht="155.25" spans="1:11">
      <c r="A23" s="150" t="s">
        <v>99</v>
      </c>
      <c r="B23" s="26"/>
      <c r="C23" s="154" t="s">
        <v>100</v>
      </c>
      <c r="D23" s="152" t="s">
        <v>72</v>
      </c>
      <c r="E23" s="156" t="s">
        <v>66</v>
      </c>
      <c r="F23" s="152" t="s">
        <v>49</v>
      </c>
      <c r="G23" s="156" t="s">
        <v>66</v>
      </c>
      <c r="H23" s="153">
        <v>22.1</v>
      </c>
      <c r="I23" s="47"/>
      <c r="J23" s="47"/>
      <c r="K23" s="155" t="s">
        <v>97</v>
      </c>
    </row>
    <row r="24" s="4" customFormat="1" ht="155.25" spans="1:11">
      <c r="A24" s="150" t="s">
        <v>101</v>
      </c>
      <c r="B24" s="26"/>
      <c r="C24" s="154" t="s">
        <v>53</v>
      </c>
      <c r="D24" s="152" t="s">
        <v>54</v>
      </c>
      <c r="E24" s="155" t="s">
        <v>48</v>
      </c>
      <c r="F24" s="152" t="s">
        <v>49</v>
      </c>
      <c r="G24" s="155" t="s">
        <v>50</v>
      </c>
      <c r="H24" s="153">
        <v>129.6</v>
      </c>
      <c r="I24" s="47"/>
      <c r="J24" s="155"/>
      <c r="K24" s="155" t="s">
        <v>97</v>
      </c>
    </row>
    <row r="25" ht="18" spans="1:11">
      <c r="A25" s="162" t="s">
        <v>102</v>
      </c>
      <c r="B25" s="164"/>
      <c r="C25" s="149" t="s">
        <v>103</v>
      </c>
      <c r="D25" s="163"/>
      <c r="E25" s="154"/>
      <c r="F25" s="163"/>
      <c r="G25" s="37"/>
      <c r="H25" s="37"/>
      <c r="I25" s="37"/>
      <c r="J25" s="47"/>
      <c r="K25" s="37"/>
    </row>
    <row r="26" ht="155.25" spans="1:11">
      <c r="A26" s="150" t="s">
        <v>104</v>
      </c>
      <c r="B26" s="37"/>
      <c r="C26" s="151" t="s">
        <v>60</v>
      </c>
      <c r="D26" s="163" t="s">
        <v>61</v>
      </c>
      <c r="E26" s="154" t="s">
        <v>48</v>
      </c>
      <c r="F26" s="152" t="s">
        <v>49</v>
      </c>
      <c r="G26" s="37" t="s">
        <v>50</v>
      </c>
      <c r="H26" s="153">
        <v>1092</v>
      </c>
      <c r="I26" s="37"/>
      <c r="J26" s="47"/>
      <c r="K26" s="37" t="s">
        <v>97</v>
      </c>
    </row>
    <row r="27" ht="155.25" spans="1:11">
      <c r="A27" s="150" t="s">
        <v>105</v>
      </c>
      <c r="B27" s="37"/>
      <c r="C27" s="151" t="s">
        <v>46</v>
      </c>
      <c r="D27" s="37" t="s">
        <v>54</v>
      </c>
      <c r="E27" s="154" t="s">
        <v>48</v>
      </c>
      <c r="F27" s="152" t="s">
        <v>49</v>
      </c>
      <c r="G27" s="156" t="s">
        <v>50</v>
      </c>
      <c r="H27" s="153">
        <v>255.2</v>
      </c>
      <c r="I27" s="37"/>
      <c r="J27" s="47"/>
      <c r="K27" s="37" t="s">
        <v>97</v>
      </c>
    </row>
    <row r="28" ht="155.25" spans="1:11">
      <c r="A28" s="150" t="s">
        <v>106</v>
      </c>
      <c r="B28" s="26"/>
      <c r="C28" s="154" t="s">
        <v>100</v>
      </c>
      <c r="D28" s="152" t="s">
        <v>72</v>
      </c>
      <c r="E28" s="156" t="s">
        <v>66</v>
      </c>
      <c r="F28" s="152" t="s">
        <v>49</v>
      </c>
      <c r="G28" s="156" t="s">
        <v>66</v>
      </c>
      <c r="H28" s="153">
        <v>53.3</v>
      </c>
      <c r="I28" s="47"/>
      <c r="J28" s="47"/>
      <c r="K28" s="155" t="s">
        <v>97</v>
      </c>
    </row>
    <row r="29" s="4" customFormat="1" ht="155.25" spans="1:11">
      <c r="A29" s="150" t="s">
        <v>107</v>
      </c>
      <c r="B29" s="26"/>
      <c r="C29" s="154" t="s">
        <v>53</v>
      </c>
      <c r="D29" s="152" t="s">
        <v>54</v>
      </c>
      <c r="E29" s="155" t="s">
        <v>48</v>
      </c>
      <c r="F29" s="152" t="s">
        <v>49</v>
      </c>
      <c r="G29" s="155" t="s">
        <v>50</v>
      </c>
      <c r="H29" s="153">
        <v>88</v>
      </c>
      <c r="I29" s="47"/>
      <c r="J29" s="155"/>
      <c r="K29" s="155" t="s">
        <v>97</v>
      </c>
    </row>
    <row r="30" ht="18" spans="1:11">
      <c r="A30" s="162" t="s">
        <v>108</v>
      </c>
      <c r="B30" s="164"/>
      <c r="C30" s="149" t="s">
        <v>109</v>
      </c>
      <c r="D30" s="163"/>
      <c r="E30" s="154"/>
      <c r="F30" s="163"/>
      <c r="G30" s="37"/>
      <c r="H30" s="37"/>
      <c r="I30" s="37"/>
      <c r="J30" s="47"/>
      <c r="K30" s="37"/>
    </row>
    <row r="31" ht="155.25" spans="1:11">
      <c r="A31" s="150" t="s">
        <v>110</v>
      </c>
      <c r="B31" s="37"/>
      <c r="C31" s="151" t="s">
        <v>60</v>
      </c>
      <c r="D31" s="163" t="s">
        <v>61</v>
      </c>
      <c r="E31" s="154" t="s">
        <v>48</v>
      </c>
      <c r="F31" s="152" t="s">
        <v>49</v>
      </c>
      <c r="G31" s="37" t="s">
        <v>50</v>
      </c>
      <c r="H31" s="153">
        <v>1159.2</v>
      </c>
      <c r="I31" s="37"/>
      <c r="J31" s="47"/>
      <c r="K31" s="37" t="s">
        <v>97</v>
      </c>
    </row>
    <row r="32" ht="155.25" spans="1:11">
      <c r="A32" s="150" t="s">
        <v>111</v>
      </c>
      <c r="B32" s="37"/>
      <c r="C32" s="151" t="s">
        <v>46</v>
      </c>
      <c r="D32" s="37" t="s">
        <v>54</v>
      </c>
      <c r="E32" s="154" t="s">
        <v>48</v>
      </c>
      <c r="F32" s="152" t="s">
        <v>49</v>
      </c>
      <c r="G32" s="156" t="s">
        <v>50</v>
      </c>
      <c r="H32" s="153">
        <v>164.2</v>
      </c>
      <c r="I32" s="37"/>
      <c r="J32" s="47"/>
      <c r="K32" s="37" t="s">
        <v>97</v>
      </c>
    </row>
    <row r="33" ht="155.25" spans="1:11">
      <c r="A33" s="150" t="s">
        <v>112</v>
      </c>
      <c r="B33" s="26"/>
      <c r="C33" s="154" t="s">
        <v>100</v>
      </c>
      <c r="D33" s="152" t="s">
        <v>72</v>
      </c>
      <c r="E33" s="156" t="s">
        <v>66</v>
      </c>
      <c r="F33" s="152" t="s">
        <v>49</v>
      </c>
      <c r="G33" s="156" t="s">
        <v>66</v>
      </c>
      <c r="H33" s="153">
        <v>53.3</v>
      </c>
      <c r="I33" s="47"/>
      <c r="J33" s="47"/>
      <c r="K33" s="155" t="s">
        <v>97</v>
      </c>
    </row>
    <row r="34" s="4" customFormat="1" ht="155.25" spans="1:11">
      <c r="A34" s="150" t="s">
        <v>113</v>
      </c>
      <c r="B34" s="26"/>
      <c r="C34" s="154" t="s">
        <v>53</v>
      </c>
      <c r="D34" s="152" t="s">
        <v>54</v>
      </c>
      <c r="E34" s="155" t="s">
        <v>48</v>
      </c>
      <c r="F34" s="152" t="s">
        <v>49</v>
      </c>
      <c r="G34" s="155" t="s">
        <v>50</v>
      </c>
      <c r="H34" s="153">
        <v>88</v>
      </c>
      <c r="I34" s="47"/>
      <c r="J34" s="155"/>
      <c r="K34" s="155" t="s">
        <v>97</v>
      </c>
    </row>
    <row r="35" ht="18" spans="1:11">
      <c r="A35" s="162" t="s">
        <v>114</v>
      </c>
      <c r="B35" s="164"/>
      <c r="C35" s="149" t="s">
        <v>115</v>
      </c>
      <c r="D35" s="163"/>
      <c r="E35" s="154"/>
      <c r="F35" s="163"/>
      <c r="G35" s="37"/>
      <c r="H35" s="37"/>
      <c r="I35" s="37"/>
      <c r="J35" s="47"/>
      <c r="K35" s="37"/>
    </row>
    <row r="36" ht="155.25" spans="1:11">
      <c r="A36" s="150" t="s">
        <v>116</v>
      </c>
      <c r="B36" s="37"/>
      <c r="C36" s="151" t="s">
        <v>60</v>
      </c>
      <c r="D36" s="163" t="s">
        <v>61</v>
      </c>
      <c r="E36" s="154" t="s">
        <v>48</v>
      </c>
      <c r="F36" s="152" t="s">
        <v>49</v>
      </c>
      <c r="G36" s="37" t="s">
        <v>50</v>
      </c>
      <c r="H36" s="153">
        <v>1002.4</v>
      </c>
      <c r="I36" s="37"/>
      <c r="J36" s="47"/>
      <c r="K36" s="37" t="s">
        <v>97</v>
      </c>
    </row>
    <row r="37" ht="155.25" spans="1:11">
      <c r="A37" s="150" t="s">
        <v>117</v>
      </c>
      <c r="B37" s="37"/>
      <c r="C37" s="151" t="s">
        <v>46</v>
      </c>
      <c r="D37" s="37" t="s">
        <v>54</v>
      </c>
      <c r="E37" s="154" t="s">
        <v>48</v>
      </c>
      <c r="F37" s="152" t="s">
        <v>49</v>
      </c>
      <c r="G37" s="156" t="s">
        <v>50</v>
      </c>
      <c r="H37" s="153">
        <v>163.2</v>
      </c>
      <c r="I37" s="37"/>
      <c r="J37" s="47"/>
      <c r="K37" s="37" t="s">
        <v>97</v>
      </c>
    </row>
    <row r="38" ht="155.25" spans="1:11">
      <c r="A38" s="150" t="s">
        <v>118</v>
      </c>
      <c r="B38" s="26"/>
      <c r="C38" s="154" t="s">
        <v>100</v>
      </c>
      <c r="D38" s="152" t="s">
        <v>72</v>
      </c>
      <c r="E38" s="156" t="s">
        <v>66</v>
      </c>
      <c r="F38" s="152" t="s">
        <v>49</v>
      </c>
      <c r="G38" s="156" t="s">
        <v>66</v>
      </c>
      <c r="H38" s="153">
        <v>53.3</v>
      </c>
      <c r="I38" s="47"/>
      <c r="J38" s="47"/>
      <c r="K38" s="155" t="s">
        <v>97</v>
      </c>
    </row>
    <row r="39" s="4" customFormat="1" ht="155.25" spans="1:11">
      <c r="A39" s="150" t="s">
        <v>119</v>
      </c>
      <c r="B39" s="26"/>
      <c r="C39" s="154" t="s">
        <v>53</v>
      </c>
      <c r="D39" s="152" t="s">
        <v>54</v>
      </c>
      <c r="E39" s="155" t="s">
        <v>48</v>
      </c>
      <c r="F39" s="152" t="s">
        <v>49</v>
      </c>
      <c r="G39" s="155" t="s">
        <v>50</v>
      </c>
      <c r="H39" s="153">
        <v>76.8</v>
      </c>
      <c r="I39" s="47"/>
      <c r="J39" s="155"/>
      <c r="K39" s="155" t="s">
        <v>97</v>
      </c>
    </row>
    <row r="40" ht="18" spans="1:11">
      <c r="A40" s="165">
        <v>1.3</v>
      </c>
      <c r="B40" s="166"/>
      <c r="C40" s="167" t="s">
        <v>120</v>
      </c>
      <c r="D40" s="168"/>
      <c r="E40" s="168"/>
      <c r="F40" s="168"/>
      <c r="G40" s="168"/>
      <c r="H40" s="168"/>
      <c r="I40" s="168"/>
      <c r="J40" s="168"/>
      <c r="K40" s="169"/>
    </row>
    <row r="41" ht="155.25" spans="1:11">
      <c r="A41" s="156" t="s">
        <v>121</v>
      </c>
      <c r="B41" s="154"/>
      <c r="C41" s="151" t="s">
        <v>46</v>
      </c>
      <c r="D41" s="152" t="s">
        <v>54</v>
      </c>
      <c r="E41" s="156" t="s">
        <v>48</v>
      </c>
      <c r="F41" s="152" t="s">
        <v>49</v>
      </c>
      <c r="G41" s="37" t="s">
        <v>50</v>
      </c>
      <c r="H41" s="37">
        <v>0</v>
      </c>
      <c r="I41" s="37"/>
      <c r="J41" s="47"/>
      <c r="K41" s="37" t="s">
        <v>51</v>
      </c>
    </row>
    <row r="42" ht="155.25" spans="1:11">
      <c r="A42" s="156" t="s">
        <v>122</v>
      </c>
      <c r="B42" s="154"/>
      <c r="C42" s="154" t="s">
        <v>53</v>
      </c>
      <c r="D42" s="152" t="s">
        <v>54</v>
      </c>
      <c r="E42" s="156" t="s">
        <v>48</v>
      </c>
      <c r="F42" s="152" t="s">
        <v>49</v>
      </c>
      <c r="G42" s="155" t="s">
        <v>50</v>
      </c>
      <c r="H42" s="155">
        <v>0</v>
      </c>
      <c r="I42" s="47"/>
      <c r="J42" s="155"/>
      <c r="K42" s="155" t="s">
        <v>51</v>
      </c>
    </row>
    <row r="43" ht="155.25" spans="1:11">
      <c r="A43" s="156" t="s">
        <v>123</v>
      </c>
      <c r="B43" s="154"/>
      <c r="C43" s="154" t="s">
        <v>124</v>
      </c>
      <c r="D43" s="156" t="s">
        <v>57</v>
      </c>
      <c r="E43" s="156" t="s">
        <v>58</v>
      </c>
      <c r="F43" s="152" t="s">
        <v>49</v>
      </c>
      <c r="G43" s="155" t="s">
        <v>50</v>
      </c>
      <c r="H43" s="37">
        <v>0</v>
      </c>
      <c r="I43" s="47"/>
      <c r="J43" s="47"/>
      <c r="K43" s="155" t="s">
        <v>51</v>
      </c>
    </row>
    <row r="44" ht="103.5" spans="1:11">
      <c r="A44" s="156" t="s">
        <v>125</v>
      </c>
      <c r="B44" s="37"/>
      <c r="C44" s="154" t="s">
        <v>126</v>
      </c>
      <c r="D44" s="154" t="s">
        <v>127</v>
      </c>
      <c r="E44" s="154" t="s">
        <v>128</v>
      </c>
      <c r="F44" s="154" t="s">
        <v>129</v>
      </c>
      <c r="G44" s="154" t="s">
        <v>128</v>
      </c>
      <c r="H44" s="156">
        <v>0</v>
      </c>
      <c r="I44" s="154"/>
      <c r="J44" s="154"/>
      <c r="K44" s="156" t="s">
        <v>51</v>
      </c>
    </row>
    <row r="45" ht="28.5" customHeight="1" spans="1:11">
      <c r="A45" s="38" t="s">
        <v>130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ht="16.5" spans="1:11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7"/>
    </row>
    <row r="47" ht="16.5" spans="1:11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7"/>
    </row>
    <row r="48" ht="16.5" spans="1:11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7"/>
    </row>
    <row r="49" ht="16.5" spans="1:11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7"/>
    </row>
  </sheetData>
  <mergeCells count="14">
    <mergeCell ref="A1:K1"/>
    <mergeCell ref="A2:K2"/>
    <mergeCell ref="I3:J3"/>
    <mergeCell ref="C5:D5"/>
    <mergeCell ref="A45:K45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J40"/>
  <sheetViews>
    <sheetView view="pageBreakPreview" zoomScale="55" zoomScalePageLayoutView="25" zoomScaleNormal="100" workbookViewId="0">
      <selection activeCell="A1" sqref="A1:K1"/>
    </sheetView>
  </sheetViews>
  <sheetFormatPr defaultColWidth="9" defaultRowHeight="13.5"/>
  <cols>
    <col min="1" max="2" width="10.6333333333333" style="4" customWidth="1"/>
    <col min="3" max="5" width="30.6333333333333" style="4" customWidth="1"/>
    <col min="6" max="6" width="50.6333333333333" style="4" customWidth="1"/>
    <col min="7" max="7" width="10.6333333333333" style="4" customWidth="1"/>
    <col min="8" max="8" width="10.6333333333333" style="3" customWidth="1"/>
    <col min="9" max="10" width="10.6333333333333" style="4" customWidth="1"/>
    <col min="11" max="11" width="11.725" style="3" customWidth="1"/>
    <col min="12" max="13" width="9" style="4"/>
    <col min="14" max="14" width="9.36666666666667" style="4" customWidth="1"/>
    <col min="15" max="16384" width="9" style="4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21.75" spans="1:12">
      <c r="A5" s="127">
        <v>1</v>
      </c>
      <c r="B5" s="127"/>
      <c r="C5" s="128" t="s">
        <v>10</v>
      </c>
      <c r="D5" s="129"/>
      <c r="E5" s="130"/>
      <c r="F5" s="130"/>
      <c r="G5" s="130"/>
      <c r="H5" s="131"/>
      <c r="I5" s="130"/>
      <c r="J5" s="130"/>
      <c r="K5" s="131"/>
      <c r="L5" s="40"/>
    </row>
    <row r="6" ht="21.75" spans="1:12">
      <c r="A6" s="127" t="s">
        <v>43</v>
      </c>
      <c r="B6" s="127"/>
      <c r="C6" s="132" t="s">
        <v>44</v>
      </c>
      <c r="D6" s="130"/>
      <c r="E6" s="130"/>
      <c r="F6" s="130"/>
      <c r="G6" s="130"/>
      <c r="H6" s="131"/>
      <c r="I6" s="130"/>
      <c r="J6" s="130"/>
      <c r="K6" s="131"/>
      <c r="L6" s="40"/>
    </row>
    <row r="7" ht="247.5" customHeight="1" spans="1:11">
      <c r="A7" s="133" t="s">
        <v>45</v>
      </c>
      <c r="B7" s="134"/>
      <c r="C7" s="135" t="s">
        <v>131</v>
      </c>
      <c r="D7" s="136" t="s">
        <v>132</v>
      </c>
      <c r="E7" s="134" t="s">
        <v>50</v>
      </c>
      <c r="F7" s="136" t="s">
        <v>49</v>
      </c>
      <c r="G7" s="134" t="s">
        <v>50</v>
      </c>
      <c r="H7" s="134">
        <v>11130</v>
      </c>
      <c r="I7" s="134"/>
      <c r="J7" s="127"/>
      <c r="K7" s="134" t="s">
        <v>51</v>
      </c>
    </row>
    <row r="8" ht="243" customHeight="1" spans="1:11">
      <c r="A8" s="133" t="s">
        <v>52</v>
      </c>
      <c r="B8" s="134"/>
      <c r="C8" s="135" t="s">
        <v>133</v>
      </c>
      <c r="D8" s="136" t="s">
        <v>134</v>
      </c>
      <c r="E8" s="134" t="s">
        <v>50</v>
      </c>
      <c r="F8" s="136" t="s">
        <v>49</v>
      </c>
      <c r="G8" s="134" t="s">
        <v>50</v>
      </c>
      <c r="H8" s="134">
        <v>588</v>
      </c>
      <c r="I8" s="134"/>
      <c r="J8" s="127"/>
      <c r="K8" s="134" t="s">
        <v>51</v>
      </c>
    </row>
    <row r="9" ht="240.75" customHeight="1" spans="1:11">
      <c r="A9" s="133" t="s">
        <v>55</v>
      </c>
      <c r="B9" s="137"/>
      <c r="C9" s="138" t="s">
        <v>53</v>
      </c>
      <c r="D9" s="136" t="s">
        <v>54</v>
      </c>
      <c r="E9" s="139" t="s">
        <v>48</v>
      </c>
      <c r="F9" s="136" t="s">
        <v>49</v>
      </c>
      <c r="G9" s="139" t="s">
        <v>50</v>
      </c>
      <c r="H9" s="139">
        <v>1334</v>
      </c>
      <c r="I9" s="127"/>
      <c r="J9" s="139"/>
      <c r="K9" s="139" t="s">
        <v>51</v>
      </c>
    </row>
    <row r="10" ht="243" customHeight="1" spans="1:11">
      <c r="A10" s="133" t="s">
        <v>59</v>
      </c>
      <c r="B10" s="134"/>
      <c r="C10" s="135" t="s">
        <v>135</v>
      </c>
      <c r="D10" s="136" t="s">
        <v>136</v>
      </c>
      <c r="E10" s="140" t="s">
        <v>65</v>
      </c>
      <c r="F10" s="136" t="s">
        <v>49</v>
      </c>
      <c r="G10" s="140" t="s">
        <v>66</v>
      </c>
      <c r="H10" s="134">
        <v>574</v>
      </c>
      <c r="I10" s="134"/>
      <c r="J10" s="127"/>
      <c r="K10" s="134" t="s">
        <v>51</v>
      </c>
    </row>
    <row r="11" ht="244.5" customHeight="1" spans="1:11">
      <c r="A11" s="133" t="s">
        <v>62</v>
      </c>
      <c r="B11" s="134"/>
      <c r="C11" s="135" t="s">
        <v>71</v>
      </c>
      <c r="D11" s="134" t="s">
        <v>72</v>
      </c>
      <c r="E11" s="140" t="s">
        <v>66</v>
      </c>
      <c r="F11" s="136" t="s">
        <v>49</v>
      </c>
      <c r="G11" s="140" t="s">
        <v>66</v>
      </c>
      <c r="H11" s="134">
        <v>76</v>
      </c>
      <c r="I11" s="134"/>
      <c r="J11" s="127"/>
      <c r="K11" s="134" t="s">
        <v>51</v>
      </c>
    </row>
    <row r="12" ht="240.75" customHeight="1" spans="1:11">
      <c r="A12" s="133" t="s">
        <v>67</v>
      </c>
      <c r="B12" s="134"/>
      <c r="C12" s="135" t="s">
        <v>74</v>
      </c>
      <c r="D12" s="134" t="s">
        <v>64</v>
      </c>
      <c r="E12" s="140" t="s">
        <v>65</v>
      </c>
      <c r="F12" s="136" t="s">
        <v>49</v>
      </c>
      <c r="G12" s="140" t="s">
        <v>66</v>
      </c>
      <c r="H12" s="134">
        <v>177</v>
      </c>
      <c r="I12" s="134"/>
      <c r="J12" s="127"/>
      <c r="K12" s="134" t="s">
        <v>51</v>
      </c>
    </row>
    <row r="13" ht="235.5" customHeight="1" spans="1:11">
      <c r="A13" s="133" t="s">
        <v>70</v>
      </c>
      <c r="B13" s="134"/>
      <c r="C13" s="141" t="s">
        <v>76</v>
      </c>
      <c r="D13" s="134" t="s">
        <v>64</v>
      </c>
      <c r="E13" s="140" t="s">
        <v>65</v>
      </c>
      <c r="F13" s="136" t="s">
        <v>49</v>
      </c>
      <c r="G13" s="140" t="s">
        <v>66</v>
      </c>
      <c r="H13" s="134">
        <v>11</v>
      </c>
      <c r="I13" s="134"/>
      <c r="J13" s="127"/>
      <c r="K13" s="134" t="s">
        <v>51</v>
      </c>
    </row>
    <row r="14" s="2" customFormat="1" ht="65.25" spans="1:62">
      <c r="A14" s="133" t="s">
        <v>73</v>
      </c>
      <c r="B14" s="142"/>
      <c r="C14" s="135" t="s">
        <v>82</v>
      </c>
      <c r="D14" s="135" t="s">
        <v>83</v>
      </c>
      <c r="E14" s="135" t="s">
        <v>84</v>
      </c>
      <c r="F14" s="135" t="s">
        <v>85</v>
      </c>
      <c r="G14" s="134" t="s">
        <v>86</v>
      </c>
      <c r="H14" s="134">
        <v>4</v>
      </c>
      <c r="I14" s="135"/>
      <c r="J14" s="135"/>
      <c r="K14" s="134" t="s">
        <v>51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</row>
    <row r="15" ht="87" spans="1:11">
      <c r="A15" s="133" t="s">
        <v>75</v>
      </c>
      <c r="B15" s="134"/>
      <c r="C15" s="135" t="s">
        <v>88</v>
      </c>
      <c r="D15" s="134" t="s">
        <v>89</v>
      </c>
      <c r="E15" s="134" t="s">
        <v>90</v>
      </c>
      <c r="F15" s="136" t="s">
        <v>91</v>
      </c>
      <c r="G15" s="134" t="s">
        <v>90</v>
      </c>
      <c r="H15" s="134">
        <v>1</v>
      </c>
      <c r="I15" s="134"/>
      <c r="J15" s="127"/>
      <c r="K15" s="134" t="s">
        <v>51</v>
      </c>
    </row>
    <row r="16" ht="21.75" spans="1:12">
      <c r="A16" s="143" t="s">
        <v>94</v>
      </c>
      <c r="B16" s="134"/>
      <c r="C16" s="132" t="s">
        <v>137</v>
      </c>
      <c r="D16" s="144"/>
      <c r="E16" s="138"/>
      <c r="F16" s="144"/>
      <c r="G16" s="134"/>
      <c r="H16" s="134"/>
      <c r="I16" s="134"/>
      <c r="J16" s="127"/>
      <c r="K16" s="134"/>
      <c r="L16" s="40"/>
    </row>
    <row r="17" ht="236.25" customHeight="1" spans="1:12">
      <c r="A17" s="133" t="s">
        <v>96</v>
      </c>
      <c r="B17" s="134"/>
      <c r="C17" s="135" t="s">
        <v>60</v>
      </c>
      <c r="D17" s="144" t="s">
        <v>61</v>
      </c>
      <c r="E17" s="138" t="s">
        <v>48</v>
      </c>
      <c r="F17" s="136" t="s">
        <v>49</v>
      </c>
      <c r="G17" s="134" t="s">
        <v>50</v>
      </c>
      <c r="H17" s="134">
        <v>555</v>
      </c>
      <c r="I17" s="134"/>
      <c r="J17" s="127"/>
      <c r="K17" s="134" t="s">
        <v>97</v>
      </c>
      <c r="L17" s="40"/>
    </row>
    <row r="18" ht="236.25" customHeight="1" spans="1:12">
      <c r="A18" s="133" t="s">
        <v>98</v>
      </c>
      <c r="B18" s="134"/>
      <c r="C18" s="135" t="s">
        <v>46</v>
      </c>
      <c r="D18" s="134" t="s">
        <v>54</v>
      </c>
      <c r="E18" s="138" t="s">
        <v>48</v>
      </c>
      <c r="F18" s="136" t="s">
        <v>49</v>
      </c>
      <c r="G18" s="140" t="s">
        <v>50</v>
      </c>
      <c r="H18" s="134">
        <v>38</v>
      </c>
      <c r="I18" s="134"/>
      <c r="J18" s="127"/>
      <c r="K18" s="134" t="s">
        <v>97</v>
      </c>
      <c r="L18" s="40"/>
    </row>
    <row r="19" ht="234" customHeight="1" spans="1:12">
      <c r="A19" s="133" t="s">
        <v>99</v>
      </c>
      <c r="B19" s="137"/>
      <c r="C19" s="138" t="s">
        <v>100</v>
      </c>
      <c r="D19" s="136" t="s">
        <v>72</v>
      </c>
      <c r="E19" s="140" t="s">
        <v>66</v>
      </c>
      <c r="F19" s="136" t="s">
        <v>49</v>
      </c>
      <c r="G19" s="140" t="s">
        <v>66</v>
      </c>
      <c r="H19" s="134">
        <v>21</v>
      </c>
      <c r="I19" s="127"/>
      <c r="J19" s="127"/>
      <c r="K19" s="134" t="s">
        <v>97</v>
      </c>
      <c r="L19" s="40"/>
    </row>
    <row r="20" ht="238.5" customHeight="1" spans="1:12">
      <c r="A20" s="133" t="s">
        <v>101</v>
      </c>
      <c r="B20" s="137"/>
      <c r="C20" s="138" t="s">
        <v>53</v>
      </c>
      <c r="D20" s="136" t="s">
        <v>54</v>
      </c>
      <c r="E20" s="139" t="s">
        <v>48</v>
      </c>
      <c r="F20" s="136" t="s">
        <v>49</v>
      </c>
      <c r="G20" s="139" t="s">
        <v>50</v>
      </c>
      <c r="H20" s="139">
        <v>98</v>
      </c>
      <c r="I20" s="127"/>
      <c r="J20" s="139"/>
      <c r="K20" s="134" t="s">
        <v>97</v>
      </c>
      <c r="L20" s="40"/>
    </row>
    <row r="21" ht="21.75" spans="1:12">
      <c r="A21" s="143" t="s">
        <v>102</v>
      </c>
      <c r="B21" s="134"/>
      <c r="C21" s="132" t="s">
        <v>138</v>
      </c>
      <c r="D21" s="144"/>
      <c r="E21" s="138"/>
      <c r="F21" s="144"/>
      <c r="G21" s="134"/>
      <c r="H21" s="134"/>
      <c r="I21" s="134"/>
      <c r="J21" s="127"/>
      <c r="K21" s="134"/>
      <c r="L21" s="40"/>
    </row>
    <row r="22" ht="240" customHeight="1" spans="1:12">
      <c r="A22" s="133" t="s">
        <v>104</v>
      </c>
      <c r="B22" s="134"/>
      <c r="C22" s="135" t="s">
        <v>60</v>
      </c>
      <c r="D22" s="144" t="s">
        <v>61</v>
      </c>
      <c r="E22" s="138" t="s">
        <v>48</v>
      </c>
      <c r="F22" s="136" t="s">
        <v>49</v>
      </c>
      <c r="G22" s="134" t="s">
        <v>50</v>
      </c>
      <c r="H22" s="134">
        <v>1283</v>
      </c>
      <c r="I22" s="134"/>
      <c r="J22" s="127"/>
      <c r="K22" s="134" t="s">
        <v>97</v>
      </c>
      <c r="L22" s="40"/>
    </row>
    <row r="23" ht="237.75" customHeight="1" spans="1:12">
      <c r="A23" s="133" t="s">
        <v>105</v>
      </c>
      <c r="B23" s="134"/>
      <c r="C23" s="135" t="s">
        <v>46</v>
      </c>
      <c r="D23" s="134" t="s">
        <v>54</v>
      </c>
      <c r="E23" s="138" t="s">
        <v>48</v>
      </c>
      <c r="F23" s="136" t="s">
        <v>49</v>
      </c>
      <c r="G23" s="140" t="s">
        <v>50</v>
      </c>
      <c r="H23" s="134">
        <v>79</v>
      </c>
      <c r="I23" s="134"/>
      <c r="J23" s="127"/>
      <c r="K23" s="134" t="s">
        <v>97</v>
      </c>
      <c r="L23" s="40"/>
    </row>
    <row r="24" ht="232.5" customHeight="1" spans="1:12">
      <c r="A24" s="133" t="s">
        <v>106</v>
      </c>
      <c r="B24" s="137"/>
      <c r="C24" s="138" t="s">
        <v>100</v>
      </c>
      <c r="D24" s="136" t="s">
        <v>72</v>
      </c>
      <c r="E24" s="140" t="s">
        <v>66</v>
      </c>
      <c r="F24" s="136" t="s">
        <v>49</v>
      </c>
      <c r="G24" s="140" t="s">
        <v>66</v>
      </c>
      <c r="H24" s="134">
        <v>21</v>
      </c>
      <c r="I24" s="127"/>
      <c r="J24" s="127"/>
      <c r="K24" s="134" t="s">
        <v>97</v>
      </c>
      <c r="L24" s="40"/>
    </row>
    <row r="25" ht="240.75" customHeight="1" spans="1:12">
      <c r="A25" s="133" t="s">
        <v>107</v>
      </c>
      <c r="B25" s="137"/>
      <c r="C25" s="138" t="s">
        <v>53</v>
      </c>
      <c r="D25" s="136" t="s">
        <v>54</v>
      </c>
      <c r="E25" s="139" t="s">
        <v>48</v>
      </c>
      <c r="F25" s="136" t="s">
        <v>49</v>
      </c>
      <c r="G25" s="139" t="s">
        <v>50</v>
      </c>
      <c r="H25" s="139">
        <v>177</v>
      </c>
      <c r="I25" s="127"/>
      <c r="J25" s="139"/>
      <c r="K25" s="134" t="s">
        <v>97</v>
      </c>
      <c r="L25" s="40"/>
    </row>
    <row r="26" ht="21.75" spans="1:12">
      <c r="A26" s="143" t="s">
        <v>108</v>
      </c>
      <c r="B26" s="134"/>
      <c r="C26" s="132" t="s">
        <v>139</v>
      </c>
      <c r="D26" s="144"/>
      <c r="E26" s="138"/>
      <c r="F26" s="144"/>
      <c r="G26" s="134"/>
      <c r="H26" s="134"/>
      <c r="I26" s="134"/>
      <c r="J26" s="127"/>
      <c r="K26" s="134"/>
      <c r="L26" s="40"/>
    </row>
    <row r="27" ht="225.75" customHeight="1" spans="1:12">
      <c r="A27" s="133" t="s">
        <v>110</v>
      </c>
      <c r="B27" s="134"/>
      <c r="C27" s="135" t="s">
        <v>60</v>
      </c>
      <c r="D27" s="144" t="s">
        <v>61</v>
      </c>
      <c r="E27" s="138" t="s">
        <v>48</v>
      </c>
      <c r="F27" s="136" t="s">
        <v>49</v>
      </c>
      <c r="G27" s="134" t="s">
        <v>50</v>
      </c>
      <c r="H27" s="134">
        <v>628</v>
      </c>
      <c r="I27" s="134"/>
      <c r="J27" s="127"/>
      <c r="K27" s="134" t="s">
        <v>97</v>
      </c>
      <c r="L27" s="40"/>
    </row>
    <row r="28" ht="237" customHeight="1" spans="1:12">
      <c r="A28" s="133" t="s">
        <v>111</v>
      </c>
      <c r="B28" s="134"/>
      <c r="C28" s="135" t="s">
        <v>46</v>
      </c>
      <c r="D28" s="134" t="s">
        <v>54</v>
      </c>
      <c r="E28" s="138" t="s">
        <v>48</v>
      </c>
      <c r="F28" s="136" t="s">
        <v>49</v>
      </c>
      <c r="G28" s="140" t="s">
        <v>50</v>
      </c>
      <c r="H28" s="134">
        <v>63</v>
      </c>
      <c r="I28" s="134"/>
      <c r="J28" s="127"/>
      <c r="K28" s="134" t="s">
        <v>97</v>
      </c>
      <c r="L28" s="40"/>
    </row>
    <row r="29" ht="243" customHeight="1" spans="1:12">
      <c r="A29" s="133" t="s">
        <v>112</v>
      </c>
      <c r="B29" s="137"/>
      <c r="C29" s="138" t="s">
        <v>100</v>
      </c>
      <c r="D29" s="136" t="s">
        <v>72</v>
      </c>
      <c r="E29" s="140" t="s">
        <v>66</v>
      </c>
      <c r="F29" s="136" t="s">
        <v>49</v>
      </c>
      <c r="G29" s="140" t="s">
        <v>66</v>
      </c>
      <c r="H29" s="134">
        <v>21</v>
      </c>
      <c r="I29" s="127"/>
      <c r="J29" s="127"/>
      <c r="K29" s="134" t="s">
        <v>97</v>
      </c>
      <c r="L29" s="40"/>
    </row>
    <row r="30" ht="239.25" customHeight="1" spans="1:12">
      <c r="A30" s="133" t="s">
        <v>113</v>
      </c>
      <c r="B30" s="137"/>
      <c r="C30" s="138" t="s">
        <v>53</v>
      </c>
      <c r="D30" s="136" t="s">
        <v>54</v>
      </c>
      <c r="E30" s="139" t="s">
        <v>48</v>
      </c>
      <c r="F30" s="136" t="s">
        <v>49</v>
      </c>
      <c r="G30" s="139" t="s">
        <v>50</v>
      </c>
      <c r="H30" s="139">
        <v>57</v>
      </c>
      <c r="I30" s="127"/>
      <c r="J30" s="139"/>
      <c r="K30" s="134" t="s">
        <v>97</v>
      </c>
      <c r="L30" s="40"/>
    </row>
    <row r="31" ht="16.5" spans="1:12">
      <c r="A31" s="31">
        <v>1.3</v>
      </c>
      <c r="B31" s="32"/>
      <c r="C31" s="33" t="s">
        <v>120</v>
      </c>
      <c r="D31" s="32"/>
      <c r="E31" s="32"/>
      <c r="F31" s="32"/>
      <c r="G31" s="32"/>
      <c r="H31" s="31"/>
      <c r="I31" s="32"/>
      <c r="J31" s="32"/>
      <c r="K31" s="31"/>
      <c r="L31" s="40"/>
    </row>
    <row r="32" ht="148.5" spans="1:12">
      <c r="A32" s="35" t="s">
        <v>121</v>
      </c>
      <c r="B32" s="35"/>
      <c r="C32" s="20" t="s">
        <v>46</v>
      </c>
      <c r="D32" s="21" t="s">
        <v>54</v>
      </c>
      <c r="E32" s="22" t="s">
        <v>48</v>
      </c>
      <c r="F32" s="21" t="s">
        <v>49</v>
      </c>
      <c r="G32" s="19" t="s">
        <v>50</v>
      </c>
      <c r="H32" s="19"/>
      <c r="I32" s="19"/>
      <c r="J32" s="13"/>
      <c r="K32" s="19" t="s">
        <v>51</v>
      </c>
      <c r="L32" s="40"/>
    </row>
    <row r="33" ht="148.5" spans="1:12">
      <c r="A33" s="35" t="s">
        <v>122</v>
      </c>
      <c r="B33" s="35"/>
      <c r="C33" s="24" t="s">
        <v>53</v>
      </c>
      <c r="D33" s="21" t="s">
        <v>54</v>
      </c>
      <c r="E33" s="22" t="s">
        <v>48</v>
      </c>
      <c r="F33" s="21" t="s">
        <v>49</v>
      </c>
      <c r="G33" s="25" t="s">
        <v>50</v>
      </c>
      <c r="H33" s="25"/>
      <c r="I33" s="13"/>
      <c r="J33" s="25"/>
      <c r="K33" s="25" t="s">
        <v>51</v>
      </c>
      <c r="L33" s="40"/>
    </row>
    <row r="34" ht="148.5" spans="1:12">
      <c r="A34" s="35" t="s">
        <v>123</v>
      </c>
      <c r="B34" s="35"/>
      <c r="C34" s="24" t="s">
        <v>124</v>
      </c>
      <c r="D34" s="22" t="s">
        <v>57</v>
      </c>
      <c r="E34" s="22" t="s">
        <v>58</v>
      </c>
      <c r="F34" s="21" t="s">
        <v>49</v>
      </c>
      <c r="G34" s="25" t="s">
        <v>50</v>
      </c>
      <c r="H34" s="37"/>
      <c r="I34" s="47"/>
      <c r="J34" s="47"/>
      <c r="K34" s="25" t="s">
        <v>51</v>
      </c>
      <c r="L34" s="40"/>
    </row>
    <row r="35" ht="99" spans="1:12">
      <c r="A35" s="35" t="s">
        <v>125</v>
      </c>
      <c r="B35" s="37"/>
      <c r="C35" s="24" t="s">
        <v>126</v>
      </c>
      <c r="D35" s="24" t="s">
        <v>127</v>
      </c>
      <c r="E35" s="24" t="s">
        <v>128</v>
      </c>
      <c r="F35" s="24" t="s">
        <v>129</v>
      </c>
      <c r="G35" s="24" t="s">
        <v>128</v>
      </c>
      <c r="H35" s="22"/>
      <c r="I35" s="24"/>
      <c r="J35" s="24"/>
      <c r="K35" s="22" t="s">
        <v>51</v>
      </c>
      <c r="L35" s="40"/>
    </row>
    <row r="36" customFormat="1" ht="28.5" customHeight="1" spans="1:11">
      <c r="A36" s="38" t="s">
        <v>130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ht="16.5" spans="1:12">
      <c r="A37" s="40"/>
      <c r="B37" s="40"/>
      <c r="C37" s="40"/>
      <c r="D37" s="40"/>
      <c r="E37" s="40"/>
      <c r="F37" s="40"/>
      <c r="G37" s="40"/>
      <c r="H37" s="39"/>
      <c r="I37" s="40"/>
      <c r="J37" s="40"/>
      <c r="K37" s="39"/>
      <c r="L37" s="40"/>
    </row>
    <row r="38" ht="16.5" spans="1:12">
      <c r="A38" s="40"/>
      <c r="B38" s="40"/>
      <c r="C38" s="40"/>
      <c r="D38" s="40"/>
      <c r="E38" s="40"/>
      <c r="F38" s="40"/>
      <c r="G38" s="40"/>
      <c r="H38" s="39"/>
      <c r="I38" s="40"/>
      <c r="J38" s="40"/>
      <c r="K38" s="39"/>
      <c r="L38" s="40"/>
    </row>
    <row r="39" ht="16.5" spans="1:12">
      <c r="A39" s="40"/>
      <c r="B39" s="40"/>
      <c r="C39" s="40"/>
      <c r="D39" s="40"/>
      <c r="E39" s="40"/>
      <c r="F39" s="40"/>
      <c r="G39" s="40"/>
      <c r="H39" s="39"/>
      <c r="I39" s="40"/>
      <c r="J39" s="40"/>
      <c r="K39" s="39"/>
      <c r="L39" s="40"/>
    </row>
    <row r="40" ht="16.5" spans="1:12">
      <c r="A40" s="40"/>
      <c r="B40" s="40"/>
      <c r="C40" s="40"/>
      <c r="D40" s="40"/>
      <c r="E40" s="40"/>
      <c r="F40" s="40"/>
      <c r="G40" s="40"/>
      <c r="H40" s="39"/>
      <c r="I40" s="40"/>
      <c r="J40" s="40"/>
      <c r="K40" s="39"/>
      <c r="L40" s="40"/>
    </row>
  </sheetData>
  <mergeCells count="14">
    <mergeCell ref="A1:K1"/>
    <mergeCell ref="A2:K2"/>
    <mergeCell ref="I3:J3"/>
    <mergeCell ref="C5:D5"/>
    <mergeCell ref="A36:K36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rintOptions horizontalCentered="1"/>
  <pageMargins left="0.708333333333333" right="0.708333333333333" top="0.597916666666667" bottom="0.641666666666667" header="0.314583333333333" footer="0.314583333333333"/>
  <pageSetup paperSize="9" scale="4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view="pageBreakPreview" zoomScaleNormal="100" workbookViewId="0">
      <selection activeCell="A1" sqref="A1:K1"/>
    </sheetView>
  </sheetViews>
  <sheetFormatPr defaultColWidth="11.6333333333333" defaultRowHeight="13.5"/>
  <cols>
    <col min="1" max="1" width="8.18333333333333" style="108" customWidth="1"/>
    <col min="2" max="2" width="6.63333333333333" style="108" customWidth="1"/>
    <col min="3" max="3" width="14.1833333333333" style="108" customWidth="1"/>
    <col min="4" max="4" width="12.6333333333333" style="108" customWidth="1"/>
    <col min="5" max="5" width="12.2666666666667" style="108" customWidth="1"/>
    <col min="6" max="6" width="20.6333333333333" style="108" customWidth="1"/>
    <col min="7" max="7" width="9.26666666666667" style="108" customWidth="1"/>
    <col min="8" max="8" width="7.18333333333333" style="108" customWidth="1"/>
    <col min="9" max="9" width="6" style="108" customWidth="1"/>
    <col min="10" max="10" width="9.18333333333333" style="108" customWidth="1"/>
    <col min="11" max="11" width="11.2666666666667" style="108" customWidth="1"/>
    <col min="12" max="16384" width="11.6333333333333" style="1"/>
  </cols>
  <sheetData>
    <row r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s="104" customFormat="1" ht="22.5" customHeight="1" spans="1:11">
      <c r="A5" s="109">
        <v>1</v>
      </c>
      <c r="B5" s="110"/>
      <c r="C5" s="111" t="s">
        <v>12</v>
      </c>
      <c r="D5" s="112"/>
      <c r="E5" s="113"/>
      <c r="F5" s="114"/>
      <c r="G5" s="115"/>
      <c r="H5" s="115"/>
      <c r="I5" s="115"/>
      <c r="J5" s="115"/>
      <c r="K5" s="124"/>
    </row>
    <row r="6" s="104" customFormat="1" ht="22.5" customHeight="1" spans="1:11">
      <c r="A6" s="116" t="s">
        <v>140</v>
      </c>
      <c r="B6" s="110"/>
      <c r="C6" s="114" t="s">
        <v>141</v>
      </c>
      <c r="D6" s="114"/>
      <c r="E6" s="115"/>
      <c r="F6" s="114"/>
      <c r="G6" s="115"/>
      <c r="H6" s="115"/>
      <c r="I6" s="115"/>
      <c r="J6" s="115"/>
      <c r="K6" s="124"/>
    </row>
    <row r="7" s="105" customFormat="1" ht="117" customHeight="1" spans="1:11">
      <c r="A7" s="117" t="s">
        <v>45</v>
      </c>
      <c r="B7" s="118"/>
      <c r="C7" s="119" t="s">
        <v>142</v>
      </c>
      <c r="D7" s="119" t="s">
        <v>143</v>
      </c>
      <c r="E7" s="110" t="s">
        <v>144</v>
      </c>
      <c r="F7" s="120" t="s">
        <v>80</v>
      </c>
      <c r="G7" s="121" t="s">
        <v>66</v>
      </c>
      <c r="H7" s="121">
        <v>2662.4</v>
      </c>
      <c r="I7" s="110"/>
      <c r="J7" s="121"/>
      <c r="K7" s="125" t="s">
        <v>51</v>
      </c>
    </row>
    <row r="8" s="105" customFormat="1" ht="192" customHeight="1" spans="1:11">
      <c r="A8" s="117" t="s">
        <v>52</v>
      </c>
      <c r="B8" s="118"/>
      <c r="C8" s="119" t="s">
        <v>145</v>
      </c>
      <c r="D8" s="119" t="s">
        <v>146</v>
      </c>
      <c r="E8" s="110" t="s">
        <v>144</v>
      </c>
      <c r="F8" s="120" t="s">
        <v>147</v>
      </c>
      <c r="G8" s="121" t="s">
        <v>66</v>
      </c>
      <c r="H8" s="121">
        <v>1009.228</v>
      </c>
      <c r="I8" s="110"/>
      <c r="J8" s="121"/>
      <c r="K8" s="125" t="s">
        <v>51</v>
      </c>
    </row>
    <row r="9" s="106" customFormat="1" ht="153" customHeight="1" spans="1:11">
      <c r="A9" s="117" t="s">
        <v>55</v>
      </c>
      <c r="B9" s="110"/>
      <c r="C9" s="119" t="s">
        <v>148</v>
      </c>
      <c r="D9" s="119" t="s">
        <v>149</v>
      </c>
      <c r="E9" s="122" t="s">
        <v>150</v>
      </c>
      <c r="F9" s="119" t="s">
        <v>151</v>
      </c>
      <c r="G9" s="110" t="s">
        <v>86</v>
      </c>
      <c r="H9" s="110">
        <v>64</v>
      </c>
      <c r="I9" s="110"/>
      <c r="J9" s="110"/>
      <c r="K9" s="126" t="s">
        <v>51</v>
      </c>
    </row>
    <row r="10" s="107" customFormat="1" ht="22.5" customHeight="1" spans="1:11">
      <c r="A10" s="116" t="s">
        <v>140</v>
      </c>
      <c r="B10" s="110"/>
      <c r="C10" s="114" t="s">
        <v>152</v>
      </c>
      <c r="D10" s="119"/>
      <c r="E10" s="122"/>
      <c r="F10" s="120"/>
      <c r="G10" s="110"/>
      <c r="H10" s="110"/>
      <c r="I10" s="110"/>
      <c r="J10" s="110"/>
      <c r="K10" s="126"/>
    </row>
    <row r="11" s="106" customFormat="1" ht="213" customHeight="1" spans="1:11">
      <c r="A11" s="117" t="s">
        <v>45</v>
      </c>
      <c r="B11" s="110"/>
      <c r="C11" s="119" t="s">
        <v>153</v>
      </c>
      <c r="D11" s="119" t="s">
        <v>89</v>
      </c>
      <c r="E11" s="122" t="s">
        <v>154</v>
      </c>
      <c r="F11" s="119" t="s">
        <v>49</v>
      </c>
      <c r="G11" s="110" t="s">
        <v>66</v>
      </c>
      <c r="H11" s="110">
        <v>240</v>
      </c>
      <c r="I11" s="110"/>
      <c r="J11" s="110"/>
      <c r="K11" s="126" t="s">
        <v>51</v>
      </c>
    </row>
    <row r="12" s="105" customFormat="1" ht="135" customHeight="1" spans="1:11">
      <c r="A12" s="117" t="s">
        <v>52</v>
      </c>
      <c r="B12" s="118"/>
      <c r="C12" s="119" t="s">
        <v>155</v>
      </c>
      <c r="D12" s="119" t="s">
        <v>143</v>
      </c>
      <c r="E12" s="110" t="s">
        <v>144</v>
      </c>
      <c r="F12" s="120" t="s">
        <v>80</v>
      </c>
      <c r="G12" s="121" t="s">
        <v>66</v>
      </c>
      <c r="H12" s="121">
        <v>1558.76</v>
      </c>
      <c r="I12" s="110"/>
      <c r="J12" s="121"/>
      <c r="K12" s="125" t="s">
        <v>51</v>
      </c>
    </row>
    <row r="13" s="105" customFormat="1" ht="213" customHeight="1" spans="1:11">
      <c r="A13" s="117" t="s">
        <v>55</v>
      </c>
      <c r="B13" s="118"/>
      <c r="C13" s="119" t="s">
        <v>156</v>
      </c>
      <c r="D13" s="119" t="s">
        <v>157</v>
      </c>
      <c r="E13" s="110" t="s">
        <v>144</v>
      </c>
      <c r="F13" s="119" t="s">
        <v>49</v>
      </c>
      <c r="G13" s="121" t="s">
        <v>66</v>
      </c>
      <c r="H13" s="121">
        <v>88.1</v>
      </c>
      <c r="I13" s="110"/>
      <c r="J13" s="121"/>
      <c r="K13" s="125" t="s">
        <v>51</v>
      </c>
    </row>
    <row r="14" s="106" customFormat="1" ht="142" customHeight="1" spans="1:11">
      <c r="A14" s="117" t="s">
        <v>59</v>
      </c>
      <c r="B14" s="110"/>
      <c r="C14" s="119" t="s">
        <v>158</v>
      </c>
      <c r="D14" s="119" t="s">
        <v>149</v>
      </c>
      <c r="E14" s="122" t="s">
        <v>150</v>
      </c>
      <c r="F14" s="119" t="s">
        <v>151</v>
      </c>
      <c r="G14" s="110" t="s">
        <v>86</v>
      </c>
      <c r="H14" s="110">
        <v>60</v>
      </c>
      <c r="I14" s="110"/>
      <c r="J14" s="110"/>
      <c r="K14" s="126" t="s">
        <v>51</v>
      </c>
    </row>
    <row r="15" s="106" customFormat="1" ht="44" customHeight="1" spans="1:11">
      <c r="A15" s="123" t="s">
        <v>159</v>
      </c>
      <c r="B15" s="110"/>
      <c r="C15" s="114" t="s">
        <v>160</v>
      </c>
      <c r="D15" s="119"/>
      <c r="E15" s="122"/>
      <c r="F15" s="119"/>
      <c r="G15" s="110"/>
      <c r="H15" s="110"/>
      <c r="I15" s="110"/>
      <c r="J15" s="110"/>
      <c r="K15" s="126"/>
    </row>
    <row r="16" s="105" customFormat="1" ht="186" customHeight="1" spans="1:11">
      <c r="A16" s="117" t="s">
        <v>45</v>
      </c>
      <c r="B16" s="118"/>
      <c r="C16" s="119" t="s">
        <v>161</v>
      </c>
      <c r="D16" s="119" t="s">
        <v>157</v>
      </c>
      <c r="E16" s="110" t="s">
        <v>144</v>
      </c>
      <c r="F16" s="120" t="s">
        <v>49</v>
      </c>
      <c r="G16" s="121" t="s">
        <v>66</v>
      </c>
      <c r="H16" s="121">
        <v>79.59</v>
      </c>
      <c r="I16" s="110"/>
      <c r="J16" s="121"/>
      <c r="K16" s="125" t="s">
        <v>51</v>
      </c>
    </row>
    <row r="17" s="105" customFormat="1" ht="113" customHeight="1" spans="1:11">
      <c r="A17" s="117" t="s">
        <v>52</v>
      </c>
      <c r="B17" s="118"/>
      <c r="C17" s="119" t="s">
        <v>162</v>
      </c>
      <c r="D17" s="119" t="s">
        <v>143</v>
      </c>
      <c r="E17" s="110" t="s">
        <v>144</v>
      </c>
      <c r="F17" s="120" t="s">
        <v>80</v>
      </c>
      <c r="G17" s="121" t="s">
        <v>66</v>
      </c>
      <c r="H17" s="121">
        <v>71.68</v>
      </c>
      <c r="I17" s="110"/>
      <c r="J17" s="121"/>
      <c r="K17" s="125" t="s">
        <v>51</v>
      </c>
    </row>
    <row r="18" s="106" customFormat="1" ht="45" customHeight="1" spans="1:11">
      <c r="A18" s="123" t="s">
        <v>163</v>
      </c>
      <c r="B18" s="110"/>
      <c r="C18" s="114" t="s">
        <v>164</v>
      </c>
      <c r="D18" s="119"/>
      <c r="E18" s="122"/>
      <c r="F18" s="119"/>
      <c r="G18" s="110"/>
      <c r="H18" s="110"/>
      <c r="I18" s="110"/>
      <c r="J18" s="110"/>
      <c r="K18" s="126"/>
    </row>
    <row r="19" s="105" customFormat="1" ht="203" customHeight="1" spans="1:11">
      <c r="A19" s="117" t="s">
        <v>94</v>
      </c>
      <c r="B19" s="118"/>
      <c r="C19" s="119" t="s">
        <v>161</v>
      </c>
      <c r="D19" s="119" t="s">
        <v>157</v>
      </c>
      <c r="E19" s="110" t="s">
        <v>144</v>
      </c>
      <c r="F19" s="120" t="s">
        <v>49</v>
      </c>
      <c r="G19" s="121" t="s">
        <v>66</v>
      </c>
      <c r="H19" s="121">
        <v>214</v>
      </c>
      <c r="I19" s="110"/>
      <c r="J19" s="121"/>
      <c r="K19" s="125" t="s">
        <v>97</v>
      </c>
    </row>
    <row r="20" s="106" customFormat="1" ht="209" customHeight="1" spans="1:11">
      <c r="A20" s="117" t="s">
        <v>102</v>
      </c>
      <c r="B20" s="110"/>
      <c r="C20" s="119" t="s">
        <v>165</v>
      </c>
      <c r="D20" s="119" t="s">
        <v>89</v>
      </c>
      <c r="E20" s="122" t="s">
        <v>166</v>
      </c>
      <c r="F20" s="119" t="s">
        <v>49</v>
      </c>
      <c r="G20" s="110" t="s">
        <v>66</v>
      </c>
      <c r="H20" s="110">
        <v>280.11</v>
      </c>
      <c r="I20" s="110"/>
      <c r="J20" s="110"/>
      <c r="K20" s="125" t="s">
        <v>97</v>
      </c>
    </row>
    <row r="21" s="106" customFormat="1" ht="22.5" customHeight="1" spans="1:11">
      <c r="A21" s="123" t="s">
        <v>163</v>
      </c>
      <c r="B21" s="110"/>
      <c r="C21" s="114" t="s">
        <v>138</v>
      </c>
      <c r="D21" s="119"/>
      <c r="E21" s="122"/>
      <c r="F21" s="119"/>
      <c r="G21" s="110"/>
      <c r="H21" s="110"/>
      <c r="I21" s="110"/>
      <c r="J21" s="110"/>
      <c r="K21" s="126"/>
    </row>
    <row r="22" s="105" customFormat="1" ht="204" customHeight="1" spans="1:11">
      <c r="A22" s="117" t="s">
        <v>94</v>
      </c>
      <c r="B22" s="118"/>
      <c r="C22" s="119" t="s">
        <v>161</v>
      </c>
      <c r="D22" s="119" t="s">
        <v>157</v>
      </c>
      <c r="E22" s="110" t="s">
        <v>144</v>
      </c>
      <c r="F22" s="120" t="s">
        <v>49</v>
      </c>
      <c r="G22" s="121" t="s">
        <v>66</v>
      </c>
      <c r="H22" s="121">
        <v>251</v>
      </c>
      <c r="I22" s="110"/>
      <c r="J22" s="121"/>
      <c r="K22" s="125" t="s">
        <v>97</v>
      </c>
    </row>
    <row r="23" s="106" customFormat="1" ht="229" customHeight="1" spans="1:11">
      <c r="A23" s="117" t="s">
        <v>102</v>
      </c>
      <c r="B23" s="110"/>
      <c r="C23" s="119" t="s">
        <v>165</v>
      </c>
      <c r="D23" s="119" t="s">
        <v>89</v>
      </c>
      <c r="E23" s="122" t="s">
        <v>166</v>
      </c>
      <c r="F23" s="119" t="s">
        <v>49</v>
      </c>
      <c r="G23" s="110" t="s">
        <v>66</v>
      </c>
      <c r="H23" s="110">
        <v>357.04</v>
      </c>
      <c r="I23" s="110"/>
      <c r="J23" s="110"/>
      <c r="K23" s="125" t="s">
        <v>97</v>
      </c>
    </row>
    <row r="24" ht="51" customHeight="1" spans="1:11">
      <c r="A24" s="114">
        <v>1.3</v>
      </c>
      <c r="B24" s="119"/>
      <c r="C24" s="114" t="s">
        <v>120</v>
      </c>
      <c r="D24" s="119"/>
      <c r="E24" s="119"/>
      <c r="F24" s="119"/>
      <c r="G24" s="119"/>
      <c r="H24" s="119"/>
      <c r="I24" s="119"/>
      <c r="J24" s="119"/>
      <c r="K24" s="119"/>
    </row>
    <row r="25" ht="210" customHeight="1" spans="1:11">
      <c r="A25" s="119" t="s">
        <v>121</v>
      </c>
      <c r="B25" s="119"/>
      <c r="C25" s="119" t="s">
        <v>46</v>
      </c>
      <c r="D25" s="119" t="s">
        <v>54</v>
      </c>
      <c r="E25" s="119" t="s">
        <v>48</v>
      </c>
      <c r="F25" s="119" t="s">
        <v>49</v>
      </c>
      <c r="G25" s="119" t="s">
        <v>50</v>
      </c>
      <c r="H25" s="119">
        <v>0</v>
      </c>
      <c r="I25" s="119"/>
      <c r="J25" s="119"/>
      <c r="K25" s="119" t="s">
        <v>97</v>
      </c>
    </row>
    <row r="26" ht="213" customHeight="1" spans="1:11">
      <c r="A26" s="119" t="s">
        <v>122</v>
      </c>
      <c r="B26" s="119"/>
      <c r="C26" s="119" t="s">
        <v>53</v>
      </c>
      <c r="D26" s="119" t="s">
        <v>54</v>
      </c>
      <c r="E26" s="119" t="s">
        <v>48</v>
      </c>
      <c r="F26" s="119" t="s">
        <v>49</v>
      </c>
      <c r="G26" s="119" t="s">
        <v>50</v>
      </c>
      <c r="H26" s="119">
        <v>0</v>
      </c>
      <c r="I26" s="119"/>
      <c r="J26" s="119"/>
      <c r="K26" s="119" t="s">
        <v>97</v>
      </c>
    </row>
    <row r="27" ht="118" customHeight="1" spans="1:11">
      <c r="A27" s="119" t="s">
        <v>123</v>
      </c>
      <c r="B27" s="119"/>
      <c r="C27" s="119" t="s">
        <v>124</v>
      </c>
      <c r="D27" s="119" t="s">
        <v>57</v>
      </c>
      <c r="E27" s="119" t="s">
        <v>58</v>
      </c>
      <c r="F27" s="119" t="s">
        <v>49</v>
      </c>
      <c r="G27" s="119" t="s">
        <v>50</v>
      </c>
      <c r="H27" s="119">
        <v>0</v>
      </c>
      <c r="I27" s="119"/>
      <c r="J27" s="119"/>
      <c r="K27" s="119" t="s">
        <v>97</v>
      </c>
    </row>
    <row r="28" ht="155" customHeight="1" spans="1:11">
      <c r="A28" s="119" t="s">
        <v>125</v>
      </c>
      <c r="B28" s="119"/>
      <c r="C28" s="119" t="s">
        <v>126</v>
      </c>
      <c r="D28" s="119" t="s">
        <v>127</v>
      </c>
      <c r="E28" s="119" t="s">
        <v>128</v>
      </c>
      <c r="F28" s="119" t="s">
        <v>129</v>
      </c>
      <c r="G28" s="119" t="s">
        <v>128</v>
      </c>
      <c r="H28" s="119">
        <v>0</v>
      </c>
      <c r="I28" s="119"/>
      <c r="J28" s="119"/>
      <c r="K28" s="119" t="s">
        <v>97</v>
      </c>
    </row>
    <row r="29" customFormat="1" ht="28.5" customHeight="1" spans="1:11">
      <c r="A29" s="38" t="s">
        <v>130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</sheetData>
  <mergeCells count="14">
    <mergeCell ref="A1:K1"/>
    <mergeCell ref="A2:K2"/>
    <mergeCell ref="I3:J3"/>
    <mergeCell ref="C5:E5"/>
    <mergeCell ref="A29:K29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7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36"/>
  <sheetViews>
    <sheetView view="pageBreakPreview" zoomScaleNormal="100" workbookViewId="0">
      <selection activeCell="A1" sqref="A1:K1"/>
    </sheetView>
  </sheetViews>
  <sheetFormatPr defaultColWidth="9" defaultRowHeight="13.5"/>
  <cols>
    <col min="1" max="2" width="10.6333333333333" style="4" customWidth="1"/>
    <col min="3" max="3" width="19.2666666666667" style="4" customWidth="1"/>
    <col min="4" max="4" width="22.2666666666667" style="4" customWidth="1"/>
    <col min="5" max="5" width="12.6333333333333" style="4" customWidth="1"/>
    <col min="6" max="6" width="50.6333333333333" style="4" customWidth="1"/>
    <col min="7" max="7" width="10.6333333333333" style="4" customWidth="1"/>
    <col min="8" max="8" width="10.6333333333333" style="3" customWidth="1"/>
    <col min="9" max="10" width="10.6333333333333" style="4" customWidth="1"/>
    <col min="11" max="11" width="10.6333333333333" style="3" customWidth="1"/>
    <col min="12" max="16384" width="9" style="4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6.5" spans="1:12">
      <c r="A5" s="13">
        <v>1</v>
      </c>
      <c r="B5" s="13"/>
      <c r="C5" s="14" t="s">
        <v>14</v>
      </c>
      <c r="D5" s="15"/>
      <c r="E5" s="16"/>
      <c r="F5" s="16"/>
      <c r="G5" s="16"/>
      <c r="H5" s="46"/>
      <c r="I5" s="16"/>
      <c r="J5" s="16"/>
      <c r="K5" s="46"/>
      <c r="L5" s="40"/>
    </row>
    <row r="6" ht="16.5" spans="1:12">
      <c r="A6" s="13" t="s">
        <v>43</v>
      </c>
      <c r="B6" s="13"/>
      <c r="C6" s="17" t="s">
        <v>44</v>
      </c>
      <c r="D6" s="16"/>
      <c r="E6" s="16"/>
      <c r="F6" s="16"/>
      <c r="G6" s="16"/>
      <c r="H6" s="46"/>
      <c r="I6" s="16"/>
      <c r="J6" s="16"/>
      <c r="K6" s="46"/>
      <c r="L6" s="40"/>
    </row>
    <row r="7" ht="148.5" spans="1:11">
      <c r="A7" s="18" t="s">
        <v>45</v>
      </c>
      <c r="B7" s="19"/>
      <c r="C7" s="20" t="s">
        <v>167</v>
      </c>
      <c r="D7" s="21" t="s">
        <v>168</v>
      </c>
      <c r="E7" s="19" t="s">
        <v>50</v>
      </c>
      <c r="F7" s="21" t="s">
        <v>49</v>
      </c>
      <c r="G7" s="19" t="s">
        <v>50</v>
      </c>
      <c r="H7" s="94">
        <v>13500</v>
      </c>
      <c r="I7" s="19"/>
      <c r="J7" s="13"/>
      <c r="K7" s="19" t="s">
        <v>51</v>
      </c>
    </row>
    <row r="8" ht="148.5" spans="1:13">
      <c r="A8" s="18" t="s">
        <v>52</v>
      </c>
      <c r="B8" s="23"/>
      <c r="C8" s="24" t="s">
        <v>169</v>
      </c>
      <c r="D8" s="21" t="s">
        <v>170</v>
      </c>
      <c r="E8" s="25" t="s">
        <v>48</v>
      </c>
      <c r="F8" s="21" t="s">
        <v>49</v>
      </c>
      <c r="G8" s="25" t="s">
        <v>50</v>
      </c>
      <c r="H8" s="95">
        <v>600</v>
      </c>
      <c r="I8" s="13"/>
      <c r="J8" s="25"/>
      <c r="K8" s="25" t="s">
        <v>51</v>
      </c>
      <c r="L8" s="40"/>
      <c r="M8" s="40"/>
    </row>
    <row r="9" ht="148.5" spans="1:11">
      <c r="A9" s="18" t="s">
        <v>55</v>
      </c>
      <c r="B9" s="19"/>
      <c r="C9" s="20" t="s">
        <v>171</v>
      </c>
      <c r="D9" s="22" t="s">
        <v>172</v>
      </c>
      <c r="E9" s="19" t="s">
        <v>50</v>
      </c>
      <c r="F9" s="21" t="s">
        <v>49</v>
      </c>
      <c r="G9" s="19" t="s">
        <v>50</v>
      </c>
      <c r="H9" s="94">
        <v>1200</v>
      </c>
      <c r="I9" s="19"/>
      <c r="J9" s="13"/>
      <c r="K9" s="19" t="s">
        <v>51</v>
      </c>
    </row>
    <row r="10" ht="148.5" spans="1:11">
      <c r="A10" s="18" t="s">
        <v>59</v>
      </c>
      <c r="B10" s="19"/>
      <c r="C10" s="24" t="s">
        <v>68</v>
      </c>
      <c r="D10" s="22" t="s">
        <v>64</v>
      </c>
      <c r="E10" s="22" t="s">
        <v>69</v>
      </c>
      <c r="F10" s="21" t="s">
        <v>49</v>
      </c>
      <c r="G10" s="22" t="s">
        <v>50</v>
      </c>
      <c r="H10" s="95">
        <v>560</v>
      </c>
      <c r="I10" s="13"/>
      <c r="J10" s="25"/>
      <c r="K10" s="25" t="s">
        <v>51</v>
      </c>
    </row>
    <row r="11" ht="148.5" spans="1:11">
      <c r="A11" s="18" t="s">
        <v>62</v>
      </c>
      <c r="B11" s="19"/>
      <c r="C11" s="20" t="s">
        <v>71</v>
      </c>
      <c r="D11" s="19" t="s">
        <v>72</v>
      </c>
      <c r="E11" s="22" t="s">
        <v>66</v>
      </c>
      <c r="F11" s="21" t="s">
        <v>49</v>
      </c>
      <c r="G11" s="22" t="s">
        <v>66</v>
      </c>
      <c r="H11" s="95">
        <v>290</v>
      </c>
      <c r="I11" s="19"/>
      <c r="J11" s="13"/>
      <c r="K11" s="19" t="s">
        <v>51</v>
      </c>
    </row>
    <row r="12" ht="148.5" spans="1:11">
      <c r="A12" s="18" t="s">
        <v>67</v>
      </c>
      <c r="B12" s="19"/>
      <c r="C12" s="20" t="s">
        <v>74</v>
      </c>
      <c r="D12" s="19" t="s">
        <v>64</v>
      </c>
      <c r="E12" s="22" t="s">
        <v>65</v>
      </c>
      <c r="F12" s="21" t="s">
        <v>49</v>
      </c>
      <c r="G12" s="22" t="s">
        <v>66</v>
      </c>
      <c r="H12" s="94">
        <f>124.43+11.13*3.7+10.9*1.9+6.9*10.68+117.12+30.25*2+29.24+57.79+15.33*1.9+16.2*6.9+15.33*3.7+100+44.4+34.6*2+27.08*1.9+17.35*2+400+381.62</f>
        <v>1803.663</v>
      </c>
      <c r="I12" s="19"/>
      <c r="J12" s="13"/>
      <c r="K12" s="19" t="s">
        <v>51</v>
      </c>
    </row>
    <row r="13" ht="148.5" spans="1:11">
      <c r="A13" s="18" t="s">
        <v>70</v>
      </c>
      <c r="B13" s="19"/>
      <c r="C13" s="27" t="s">
        <v>76</v>
      </c>
      <c r="D13" s="19" t="s">
        <v>64</v>
      </c>
      <c r="E13" s="22" t="s">
        <v>65</v>
      </c>
      <c r="F13" s="21" t="s">
        <v>49</v>
      </c>
      <c r="G13" s="22" t="s">
        <v>66</v>
      </c>
      <c r="H13" s="94">
        <f>7.47+15.53</f>
        <v>23</v>
      </c>
      <c r="I13" s="19"/>
      <c r="J13" s="13"/>
      <c r="K13" s="19" t="s">
        <v>51</v>
      </c>
    </row>
    <row r="14" ht="99" spans="1:11">
      <c r="A14" s="18" t="s">
        <v>73</v>
      </c>
      <c r="B14" s="19"/>
      <c r="C14" s="20" t="s">
        <v>78</v>
      </c>
      <c r="D14" s="22" t="s">
        <v>79</v>
      </c>
      <c r="E14" s="19" t="s">
        <v>50</v>
      </c>
      <c r="F14" s="21" t="s">
        <v>80</v>
      </c>
      <c r="G14" s="19" t="s">
        <v>50</v>
      </c>
      <c r="H14" s="94">
        <v>600</v>
      </c>
      <c r="I14" s="19"/>
      <c r="J14" s="13"/>
      <c r="K14" s="19" t="s">
        <v>51</v>
      </c>
    </row>
    <row r="15" s="2" customFormat="1" ht="49.5" spans="1:62">
      <c r="A15" s="18" t="s">
        <v>75</v>
      </c>
      <c r="B15" s="28"/>
      <c r="C15" s="20" t="s">
        <v>82</v>
      </c>
      <c r="D15" s="20" t="s">
        <v>83</v>
      </c>
      <c r="E15" s="19" t="s">
        <v>84</v>
      </c>
      <c r="F15" s="20" t="s">
        <v>85</v>
      </c>
      <c r="G15" s="19" t="s">
        <v>86</v>
      </c>
      <c r="H15" s="94">
        <v>10</v>
      </c>
      <c r="I15" s="20"/>
      <c r="J15" s="20"/>
      <c r="K15" s="19" t="s">
        <v>51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</row>
    <row r="16" ht="66" spans="1:11">
      <c r="A16" s="18" t="s">
        <v>77</v>
      </c>
      <c r="B16" s="19"/>
      <c r="C16" s="20" t="s">
        <v>88</v>
      </c>
      <c r="D16" s="19" t="s">
        <v>89</v>
      </c>
      <c r="E16" s="19" t="s">
        <v>90</v>
      </c>
      <c r="F16" s="21" t="s">
        <v>91</v>
      </c>
      <c r="G16" s="19" t="s">
        <v>90</v>
      </c>
      <c r="H16" s="94">
        <v>1</v>
      </c>
      <c r="I16" s="19"/>
      <c r="J16" s="13"/>
      <c r="K16" s="19" t="s">
        <v>51</v>
      </c>
    </row>
    <row r="17" ht="16.5" spans="1:12">
      <c r="A17" s="29" t="s">
        <v>92</v>
      </c>
      <c r="B17" s="19"/>
      <c r="C17" s="17" t="s">
        <v>173</v>
      </c>
      <c r="D17" s="30"/>
      <c r="E17" s="24"/>
      <c r="F17" s="30"/>
      <c r="G17" s="19"/>
      <c r="H17" s="94"/>
      <c r="I17" s="19"/>
      <c r="J17" s="13"/>
      <c r="K17" s="19"/>
      <c r="L17" s="40"/>
    </row>
    <row r="18" ht="148.5" spans="1:12">
      <c r="A18" s="18" t="s">
        <v>94</v>
      </c>
      <c r="B18" s="19"/>
      <c r="C18" s="20" t="s">
        <v>60</v>
      </c>
      <c r="D18" s="30" t="s">
        <v>61</v>
      </c>
      <c r="E18" s="24" t="s">
        <v>48</v>
      </c>
      <c r="F18" s="21" t="s">
        <v>49</v>
      </c>
      <c r="G18" s="19" t="s">
        <v>50</v>
      </c>
      <c r="H18" s="94">
        <f>731.65+262.2</f>
        <v>993.85</v>
      </c>
      <c r="I18" s="19"/>
      <c r="J18" s="13"/>
      <c r="K18" s="19" t="s">
        <v>97</v>
      </c>
      <c r="L18" s="40"/>
    </row>
    <row r="19" ht="148.5" spans="1:12">
      <c r="A19" s="18" t="s">
        <v>102</v>
      </c>
      <c r="B19" s="19"/>
      <c r="C19" s="20" t="s">
        <v>46</v>
      </c>
      <c r="D19" s="19" t="s">
        <v>54</v>
      </c>
      <c r="E19" s="24" t="s">
        <v>48</v>
      </c>
      <c r="F19" s="21" t="s">
        <v>49</v>
      </c>
      <c r="G19" s="22" t="s">
        <v>50</v>
      </c>
      <c r="H19" s="95">
        <v>66.46</v>
      </c>
      <c r="I19" s="19"/>
      <c r="J19" s="13"/>
      <c r="K19" s="19" t="s">
        <v>97</v>
      </c>
      <c r="L19" s="40"/>
    </row>
    <row r="20" ht="148.5" spans="1:12">
      <c r="A20" s="18" t="s">
        <v>108</v>
      </c>
      <c r="B20" s="26"/>
      <c r="C20" s="24" t="s">
        <v>100</v>
      </c>
      <c r="D20" s="21" t="s">
        <v>72</v>
      </c>
      <c r="E20" s="22" t="s">
        <v>66</v>
      </c>
      <c r="F20" s="21" t="s">
        <v>49</v>
      </c>
      <c r="G20" s="22" t="s">
        <v>66</v>
      </c>
      <c r="H20" s="96">
        <f>16.8+45.11</f>
        <v>61.91</v>
      </c>
      <c r="I20" s="47"/>
      <c r="J20" s="47"/>
      <c r="K20" s="19" t="s">
        <v>97</v>
      </c>
      <c r="L20" s="40"/>
    </row>
    <row r="21" ht="148.5" spans="1:12">
      <c r="A21" s="18" t="s">
        <v>114</v>
      </c>
      <c r="B21" s="23"/>
      <c r="C21" s="24" t="s">
        <v>53</v>
      </c>
      <c r="D21" s="21" t="s">
        <v>54</v>
      </c>
      <c r="E21" s="25" t="s">
        <v>48</v>
      </c>
      <c r="F21" s="21" t="s">
        <v>49</v>
      </c>
      <c r="G21" s="25" t="s">
        <v>50</v>
      </c>
      <c r="H21" s="94">
        <v>156.76</v>
      </c>
      <c r="I21" s="13"/>
      <c r="J21" s="25"/>
      <c r="K21" s="19" t="s">
        <v>97</v>
      </c>
      <c r="L21" s="40"/>
    </row>
    <row r="22" ht="16.5" spans="1:12">
      <c r="A22" s="29" t="s">
        <v>92</v>
      </c>
      <c r="B22" s="19"/>
      <c r="C22" s="17" t="s">
        <v>174</v>
      </c>
      <c r="D22" s="30"/>
      <c r="E22" s="24"/>
      <c r="F22" s="30"/>
      <c r="G22" s="19"/>
      <c r="H22" s="94"/>
      <c r="I22" s="19"/>
      <c r="J22" s="13"/>
      <c r="K22" s="19"/>
      <c r="L22" s="40"/>
    </row>
    <row r="23" ht="148.5" spans="1:12">
      <c r="A23" s="18" t="s">
        <v>94</v>
      </c>
      <c r="B23" s="19"/>
      <c r="C23" s="20" t="s">
        <v>60</v>
      </c>
      <c r="D23" s="30" t="s">
        <v>61</v>
      </c>
      <c r="E23" s="24" t="s">
        <v>48</v>
      </c>
      <c r="F23" s="21" t="s">
        <v>49</v>
      </c>
      <c r="G23" s="19" t="s">
        <v>50</v>
      </c>
      <c r="H23" s="94">
        <f>3058.46/2</f>
        <v>1529.23</v>
      </c>
      <c r="I23" s="19"/>
      <c r="J23" s="13"/>
      <c r="K23" s="19" t="s">
        <v>97</v>
      </c>
      <c r="L23" s="40"/>
    </row>
    <row r="24" ht="148.5" spans="1:12">
      <c r="A24" s="18" t="s">
        <v>102</v>
      </c>
      <c r="B24" s="19"/>
      <c r="C24" s="20" t="s">
        <v>46</v>
      </c>
      <c r="D24" s="19" t="s">
        <v>54</v>
      </c>
      <c r="E24" s="24" t="s">
        <v>48</v>
      </c>
      <c r="F24" s="21" t="s">
        <v>49</v>
      </c>
      <c r="G24" s="22" t="s">
        <v>50</v>
      </c>
      <c r="H24" s="95">
        <v>111.3</v>
      </c>
      <c r="I24" s="19"/>
      <c r="J24" s="13"/>
      <c r="K24" s="19" t="s">
        <v>97</v>
      </c>
      <c r="L24" s="40"/>
    </row>
    <row r="25" ht="148.5" spans="1:12">
      <c r="A25" s="18" t="s">
        <v>108</v>
      </c>
      <c r="B25" s="26"/>
      <c r="C25" s="24" t="s">
        <v>100</v>
      </c>
      <c r="D25" s="21" t="s">
        <v>72</v>
      </c>
      <c r="E25" s="22" t="s">
        <v>66</v>
      </c>
      <c r="F25" s="21" t="s">
        <v>49</v>
      </c>
      <c r="G25" s="22" t="s">
        <v>66</v>
      </c>
      <c r="H25" s="96">
        <v>8.4</v>
      </c>
      <c r="I25" s="47"/>
      <c r="J25" s="47"/>
      <c r="K25" s="19" t="s">
        <v>97</v>
      </c>
      <c r="L25" s="40"/>
    </row>
    <row r="26" ht="148.5" spans="1:12">
      <c r="A26" s="18" t="s">
        <v>114</v>
      </c>
      <c r="B26" s="23"/>
      <c r="C26" s="24" t="s">
        <v>53</v>
      </c>
      <c r="D26" s="21" t="s">
        <v>54</v>
      </c>
      <c r="E26" s="25" t="s">
        <v>48</v>
      </c>
      <c r="F26" s="21" t="s">
        <v>49</v>
      </c>
      <c r="G26" s="25" t="s">
        <v>50</v>
      </c>
      <c r="H26" s="94">
        <f>196.06+6*6</f>
        <v>232.06</v>
      </c>
      <c r="I26" s="13"/>
      <c r="J26" s="25"/>
      <c r="K26" s="25" t="s">
        <v>97</v>
      </c>
      <c r="L26" s="40"/>
    </row>
    <row r="27" ht="16.5" spans="1:12">
      <c r="A27" s="31">
        <v>1.3</v>
      </c>
      <c r="B27" s="32"/>
      <c r="C27" s="33" t="s">
        <v>120</v>
      </c>
      <c r="D27" s="32"/>
      <c r="E27" s="32"/>
      <c r="F27" s="32"/>
      <c r="G27" s="32"/>
      <c r="H27" s="102"/>
      <c r="I27" s="32"/>
      <c r="J27" s="32"/>
      <c r="K27" s="31"/>
      <c r="L27" s="40"/>
    </row>
    <row r="28" ht="148.5" spans="1:12">
      <c r="A28" s="35" t="s">
        <v>121</v>
      </c>
      <c r="B28" s="35"/>
      <c r="C28" s="20" t="s">
        <v>46</v>
      </c>
      <c r="D28" s="21" t="s">
        <v>54</v>
      </c>
      <c r="E28" s="22" t="s">
        <v>48</v>
      </c>
      <c r="F28" s="21" t="s">
        <v>49</v>
      </c>
      <c r="G28" s="19" t="s">
        <v>50</v>
      </c>
      <c r="H28" s="94">
        <v>0</v>
      </c>
      <c r="I28" s="19"/>
      <c r="J28" s="13"/>
      <c r="K28" s="19" t="s">
        <v>97</v>
      </c>
      <c r="L28" s="40"/>
    </row>
    <row r="29" ht="148.5" spans="1:12">
      <c r="A29" s="35" t="s">
        <v>122</v>
      </c>
      <c r="B29" s="35"/>
      <c r="C29" s="24" t="s">
        <v>53</v>
      </c>
      <c r="D29" s="21" t="s">
        <v>54</v>
      </c>
      <c r="E29" s="22" t="s">
        <v>48</v>
      </c>
      <c r="F29" s="21" t="s">
        <v>49</v>
      </c>
      <c r="G29" s="25" t="s">
        <v>50</v>
      </c>
      <c r="H29" s="95">
        <v>0</v>
      </c>
      <c r="I29" s="13"/>
      <c r="J29" s="25"/>
      <c r="K29" s="19" t="s">
        <v>97</v>
      </c>
      <c r="L29" s="40"/>
    </row>
    <row r="30" ht="148.5" spans="1:12">
      <c r="A30" s="35" t="s">
        <v>123</v>
      </c>
      <c r="B30" s="35"/>
      <c r="C30" s="24" t="s">
        <v>124</v>
      </c>
      <c r="D30" s="22" t="s">
        <v>57</v>
      </c>
      <c r="E30" s="22" t="s">
        <v>58</v>
      </c>
      <c r="F30" s="21" t="s">
        <v>49</v>
      </c>
      <c r="G30" s="25" t="s">
        <v>50</v>
      </c>
      <c r="H30" s="103">
        <v>0</v>
      </c>
      <c r="I30" s="47"/>
      <c r="J30" s="47"/>
      <c r="K30" s="19" t="s">
        <v>97</v>
      </c>
      <c r="L30" s="40"/>
    </row>
    <row r="31" ht="99" spans="1:12">
      <c r="A31" s="35" t="s">
        <v>125</v>
      </c>
      <c r="B31" s="37"/>
      <c r="C31" s="24" t="s">
        <v>126</v>
      </c>
      <c r="D31" s="24" t="s">
        <v>127</v>
      </c>
      <c r="E31" s="24" t="s">
        <v>128</v>
      </c>
      <c r="F31" s="24" t="s">
        <v>129</v>
      </c>
      <c r="G31" s="24" t="s">
        <v>128</v>
      </c>
      <c r="H31" s="103">
        <v>0</v>
      </c>
      <c r="I31" s="24"/>
      <c r="J31" s="24"/>
      <c r="K31" s="19" t="s">
        <v>97</v>
      </c>
      <c r="L31" s="40"/>
    </row>
    <row r="32" customFormat="1" ht="28.5" customHeight="1" spans="1:11">
      <c r="A32" s="38" t="s">
        <v>130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ht="16.5" spans="1:12">
      <c r="A33" s="40"/>
      <c r="B33" s="40"/>
      <c r="C33" s="40"/>
      <c r="D33" s="40"/>
      <c r="E33" s="40"/>
      <c r="F33" s="40"/>
      <c r="G33" s="40"/>
      <c r="H33" s="39"/>
      <c r="I33" s="40"/>
      <c r="J33" s="40"/>
      <c r="K33" s="39"/>
      <c r="L33" s="40"/>
    </row>
    <row r="34" ht="16.5" spans="1:12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39"/>
      <c r="L34" s="40"/>
    </row>
    <row r="35" ht="16.5" spans="1:12">
      <c r="A35" s="40"/>
      <c r="B35" s="40"/>
      <c r="C35" s="40"/>
      <c r="D35" s="40"/>
      <c r="E35" s="40"/>
      <c r="F35" s="40"/>
      <c r="G35" s="40"/>
      <c r="H35" s="39"/>
      <c r="I35" s="40"/>
      <c r="J35" s="40"/>
      <c r="K35" s="39"/>
      <c r="L35" s="40"/>
    </row>
    <row r="36" ht="16.5" spans="1:12">
      <c r="A36" s="40"/>
      <c r="B36" s="40"/>
      <c r="C36" s="40"/>
      <c r="D36" s="40"/>
      <c r="E36" s="40"/>
      <c r="F36" s="40"/>
      <c r="G36" s="40"/>
      <c r="H36" s="39"/>
      <c r="I36" s="40"/>
      <c r="J36" s="40"/>
      <c r="K36" s="39"/>
      <c r="L36" s="40"/>
    </row>
  </sheetData>
  <mergeCells count="14">
    <mergeCell ref="A1:K1"/>
    <mergeCell ref="A2:K2"/>
    <mergeCell ref="I3:J3"/>
    <mergeCell ref="C5:D5"/>
    <mergeCell ref="A32:K3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62"/>
  <sheetViews>
    <sheetView view="pageBreakPreview" zoomScaleNormal="100" workbookViewId="0">
      <selection activeCell="A1" sqref="A1:K1"/>
    </sheetView>
  </sheetViews>
  <sheetFormatPr defaultColWidth="9" defaultRowHeight="13.5"/>
  <cols>
    <col min="1" max="1" width="10.6333333333333" style="3" customWidth="1"/>
    <col min="2" max="2" width="10.6333333333333" style="4" customWidth="1"/>
    <col min="3" max="3" width="30.6333333333333" style="4" customWidth="1"/>
    <col min="4" max="4" width="17.725" style="4" customWidth="1"/>
    <col min="5" max="5" width="12.6333333333333" style="4" customWidth="1"/>
    <col min="6" max="6" width="50.6333333333333" style="4" customWidth="1"/>
    <col min="7" max="7" width="8.63333333333333" style="4" customWidth="1"/>
    <col min="8" max="8" width="9.63333333333333" style="4" customWidth="1"/>
    <col min="9" max="10" width="10.6333333333333" style="4" customWidth="1"/>
    <col min="11" max="11" width="10.6333333333333" style="3" customWidth="1"/>
    <col min="12" max="16384" width="9" style="4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16.5" spans="1:14">
      <c r="A5" s="13">
        <v>1</v>
      </c>
      <c r="B5" s="13"/>
      <c r="C5" s="14" t="s">
        <v>16</v>
      </c>
      <c r="D5" s="15"/>
      <c r="E5" s="16"/>
      <c r="F5" s="16"/>
      <c r="G5" s="16"/>
      <c r="H5" s="16"/>
      <c r="I5" s="16"/>
      <c r="J5" s="16"/>
      <c r="K5" s="46"/>
      <c r="L5" s="40"/>
      <c r="M5" s="40"/>
      <c r="N5" s="40"/>
    </row>
    <row r="6" ht="16.5" spans="1:14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46"/>
      <c r="L6" s="40"/>
      <c r="M6" s="40"/>
      <c r="N6" s="40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94">
        <v>1400</v>
      </c>
      <c r="I7" s="19"/>
      <c r="J7" s="13"/>
      <c r="K7" s="19" t="s">
        <v>51</v>
      </c>
    </row>
    <row r="8" ht="148.5" spans="1:13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95">
        <v>400</v>
      </c>
      <c r="I8" s="13"/>
      <c r="J8" s="25"/>
      <c r="K8" s="25" t="s">
        <v>51</v>
      </c>
      <c r="L8" s="40"/>
      <c r="M8" s="40"/>
    </row>
    <row r="9" ht="148.5" spans="1:13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96">
        <v>350</v>
      </c>
      <c r="I9" s="47"/>
      <c r="J9" s="47"/>
      <c r="K9" s="25" t="s">
        <v>51</v>
      </c>
      <c r="L9" s="40"/>
      <c r="M9" s="40"/>
    </row>
    <row r="10" ht="148.5" spans="1:13">
      <c r="A10" s="18" t="s">
        <v>59</v>
      </c>
      <c r="B10" s="23"/>
      <c r="C10" s="24" t="s">
        <v>60</v>
      </c>
      <c r="D10" s="22" t="s">
        <v>61</v>
      </c>
      <c r="E10" s="22" t="s">
        <v>48</v>
      </c>
      <c r="F10" s="21" t="s">
        <v>49</v>
      </c>
      <c r="G10" s="25" t="s">
        <v>50</v>
      </c>
      <c r="H10" s="95">
        <v>8500</v>
      </c>
      <c r="I10" s="13"/>
      <c r="J10" s="25"/>
      <c r="K10" s="25" t="s">
        <v>51</v>
      </c>
      <c r="L10" s="40"/>
      <c r="M10" s="40"/>
    </row>
    <row r="11" ht="148.5" spans="1:13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95">
        <v>785</v>
      </c>
      <c r="I11" s="13"/>
      <c r="J11" s="25"/>
      <c r="K11" s="25" t="s">
        <v>51</v>
      </c>
      <c r="L11" s="40"/>
      <c r="M11" s="40"/>
    </row>
    <row r="12" ht="148.5" spans="1:13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95">
        <v>490</v>
      </c>
      <c r="I12" s="13"/>
      <c r="J12" s="25"/>
      <c r="K12" s="25" t="s">
        <v>51</v>
      </c>
      <c r="L12" s="40"/>
      <c r="M12" s="40"/>
    </row>
    <row r="13" ht="148.5" spans="1:13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94">
        <v>100</v>
      </c>
      <c r="I13" s="19"/>
      <c r="J13" s="13"/>
      <c r="K13" s="19" t="s">
        <v>51</v>
      </c>
      <c r="L13" s="40"/>
      <c r="M13" s="40"/>
    </row>
    <row r="14" ht="148.5" spans="1:13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97">
        <f>601.83*2+85.56*6+127.93*6+32.75*3.7</f>
        <v>2605.775</v>
      </c>
      <c r="I14" s="19"/>
      <c r="J14" s="13"/>
      <c r="K14" s="19" t="s">
        <v>51</v>
      </c>
      <c r="L14" s="40"/>
      <c r="M14" s="40"/>
    </row>
    <row r="15" ht="148.5" spans="1:13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94">
        <v>20</v>
      </c>
      <c r="I15" s="19"/>
      <c r="J15" s="13"/>
      <c r="K15" s="19" t="s">
        <v>51</v>
      </c>
      <c r="L15" s="40"/>
      <c r="M15" s="40"/>
    </row>
    <row r="16" ht="99" spans="1:13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175</v>
      </c>
      <c r="H16" s="94">
        <f>950/1.2</f>
        <v>791.666666666667</v>
      </c>
      <c r="I16" s="19"/>
      <c r="J16" s="13"/>
      <c r="K16" s="19" t="s">
        <v>51</v>
      </c>
      <c r="L16" s="40"/>
      <c r="M16" s="40"/>
    </row>
    <row r="17" s="2" customFormat="1" ht="49.5" spans="1:64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94">
        <v>8</v>
      </c>
      <c r="I17" s="20"/>
      <c r="J17" s="20"/>
      <c r="K17" s="19" t="s">
        <v>51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</row>
    <row r="18" ht="66" spans="1:13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94">
        <v>1</v>
      </c>
      <c r="I18" s="19"/>
      <c r="J18" s="13"/>
      <c r="K18" s="19" t="s">
        <v>51</v>
      </c>
      <c r="L18" s="40"/>
      <c r="M18" s="40"/>
    </row>
    <row r="19" ht="16.5" spans="1:13">
      <c r="A19" s="18"/>
      <c r="B19" s="19"/>
      <c r="C19" s="20"/>
      <c r="D19" s="19"/>
      <c r="E19" s="19"/>
      <c r="F19" s="21"/>
      <c r="G19" s="19"/>
      <c r="H19" s="94"/>
      <c r="I19" s="19"/>
      <c r="J19" s="13"/>
      <c r="K19" s="19"/>
      <c r="L19" s="40"/>
      <c r="M19" s="40"/>
    </row>
    <row r="20" ht="16.5" spans="1:14">
      <c r="A20" s="13" t="s">
        <v>43</v>
      </c>
      <c r="B20" s="13"/>
      <c r="C20" s="17" t="s">
        <v>176</v>
      </c>
      <c r="D20" s="16"/>
      <c r="E20" s="16"/>
      <c r="F20" s="16"/>
      <c r="G20" s="16"/>
      <c r="H20" s="98"/>
      <c r="I20" s="16"/>
      <c r="J20" s="16"/>
      <c r="K20" s="46"/>
      <c r="L20" s="40"/>
      <c r="M20" s="40"/>
      <c r="N20" s="40"/>
    </row>
    <row r="21" ht="148.5" spans="1:11">
      <c r="A21" s="18" t="s">
        <v>45</v>
      </c>
      <c r="B21" s="19"/>
      <c r="C21" s="20" t="s">
        <v>46</v>
      </c>
      <c r="D21" s="21" t="s">
        <v>54</v>
      </c>
      <c r="E21" s="22" t="s">
        <v>48</v>
      </c>
      <c r="F21" s="21" t="s">
        <v>49</v>
      </c>
      <c r="G21" s="19" t="s">
        <v>50</v>
      </c>
      <c r="H21" s="94">
        <f>645.08+82.02</f>
        <v>727.1</v>
      </c>
      <c r="I21" s="19"/>
      <c r="J21" s="13"/>
      <c r="K21" s="19" t="s">
        <v>97</v>
      </c>
    </row>
    <row r="22" ht="148.5" spans="1:13">
      <c r="A22" s="18" t="s">
        <v>52</v>
      </c>
      <c r="B22" s="23"/>
      <c r="C22" s="24" t="s">
        <v>53</v>
      </c>
      <c r="D22" s="21" t="s">
        <v>54</v>
      </c>
      <c r="E22" s="25" t="s">
        <v>48</v>
      </c>
      <c r="F22" s="21" t="s">
        <v>49</v>
      </c>
      <c r="G22" s="25" t="s">
        <v>50</v>
      </c>
      <c r="H22" s="95">
        <f>9.6*4+8.35*6+33.34+4.8*20+50</f>
        <v>267.84</v>
      </c>
      <c r="I22" s="13"/>
      <c r="J22" s="25"/>
      <c r="K22" s="25" t="s">
        <v>97</v>
      </c>
      <c r="L22" s="40"/>
      <c r="M22" s="40"/>
    </row>
    <row r="23" ht="148.5" spans="1:13">
      <c r="A23" s="18" t="s">
        <v>55</v>
      </c>
      <c r="B23" s="26"/>
      <c r="C23" s="24" t="s">
        <v>56</v>
      </c>
      <c r="D23" s="22" t="s">
        <v>57</v>
      </c>
      <c r="E23" s="22" t="s">
        <v>58</v>
      </c>
      <c r="F23" s="21" t="s">
        <v>49</v>
      </c>
      <c r="G23" s="25" t="s">
        <v>50</v>
      </c>
      <c r="H23" s="96">
        <f>11.938*8+6.911*8*2</f>
        <v>206.08</v>
      </c>
      <c r="I23" s="47"/>
      <c r="J23" s="47"/>
      <c r="K23" s="25" t="s">
        <v>97</v>
      </c>
      <c r="L23" s="40"/>
      <c r="M23" s="40"/>
    </row>
    <row r="24" ht="148.5" spans="1:13">
      <c r="A24" s="18" t="s">
        <v>59</v>
      </c>
      <c r="B24" s="23"/>
      <c r="C24" s="24" t="s">
        <v>60</v>
      </c>
      <c r="D24" s="22" t="s">
        <v>61</v>
      </c>
      <c r="E24" s="22" t="s">
        <v>48</v>
      </c>
      <c r="F24" s="21" t="s">
        <v>49</v>
      </c>
      <c r="G24" s="25" t="s">
        <v>50</v>
      </c>
      <c r="H24" s="95">
        <f>5021.26+15*25+55*6</f>
        <v>5726.26</v>
      </c>
      <c r="I24" s="13"/>
      <c r="J24" s="25"/>
      <c r="K24" s="25" t="s">
        <v>97</v>
      </c>
      <c r="L24" s="40"/>
      <c r="M24" s="40"/>
    </row>
    <row r="25" ht="148.5" spans="1:13">
      <c r="A25" s="18" t="s">
        <v>62</v>
      </c>
      <c r="B25" s="23"/>
      <c r="C25" s="24" t="s">
        <v>63</v>
      </c>
      <c r="D25" s="22" t="s">
        <v>64</v>
      </c>
      <c r="E25" s="22" t="s">
        <v>65</v>
      </c>
      <c r="F25" s="21" t="s">
        <v>49</v>
      </c>
      <c r="G25" s="22" t="s">
        <v>66</v>
      </c>
      <c r="H25" s="95">
        <f>219.57*0.3</f>
        <v>65.871</v>
      </c>
      <c r="I25" s="13"/>
      <c r="J25" s="25"/>
      <c r="K25" s="25" t="s">
        <v>97</v>
      </c>
      <c r="L25" s="40"/>
      <c r="M25" s="40"/>
    </row>
    <row r="26" ht="148.5" spans="1:13">
      <c r="A26" s="18" t="s">
        <v>67</v>
      </c>
      <c r="B26" s="19"/>
      <c r="C26" s="24" t="s">
        <v>68</v>
      </c>
      <c r="D26" s="22" t="s">
        <v>64</v>
      </c>
      <c r="E26" s="22" t="s">
        <v>69</v>
      </c>
      <c r="F26" s="21" t="s">
        <v>49</v>
      </c>
      <c r="G26" s="22" t="s">
        <v>50</v>
      </c>
      <c r="H26" s="94">
        <f>18.2*1.8+18.2*2</f>
        <v>69.16</v>
      </c>
      <c r="I26" s="13"/>
      <c r="J26" s="25"/>
      <c r="K26" s="25" t="s">
        <v>97</v>
      </c>
      <c r="L26" s="40"/>
      <c r="M26" s="40"/>
    </row>
    <row r="27" ht="148.5" spans="1:13">
      <c r="A27" s="18" t="s">
        <v>70</v>
      </c>
      <c r="B27" s="19"/>
      <c r="C27" s="20" t="s">
        <v>71</v>
      </c>
      <c r="D27" s="19" t="s">
        <v>72</v>
      </c>
      <c r="E27" s="22" t="s">
        <v>66</v>
      </c>
      <c r="F27" s="21" t="s">
        <v>49</v>
      </c>
      <c r="G27" s="22" t="s">
        <v>66</v>
      </c>
      <c r="H27" s="94">
        <v>30.94</v>
      </c>
      <c r="I27" s="19"/>
      <c r="J27" s="13"/>
      <c r="K27" s="25" t="s">
        <v>97</v>
      </c>
      <c r="L27" s="40"/>
      <c r="M27" s="40"/>
    </row>
    <row r="28" ht="148.5" spans="1:13">
      <c r="A28" s="18" t="s">
        <v>73</v>
      </c>
      <c r="B28" s="19"/>
      <c r="C28" s="20" t="s">
        <v>74</v>
      </c>
      <c r="D28" s="19" t="s">
        <v>64</v>
      </c>
      <c r="E28" s="22" t="s">
        <v>65</v>
      </c>
      <c r="F28" s="21" t="s">
        <v>49</v>
      </c>
      <c r="G28" s="22" t="s">
        <v>66</v>
      </c>
      <c r="H28" s="94">
        <v>0</v>
      </c>
      <c r="I28" s="19"/>
      <c r="J28" s="13"/>
      <c r="K28" s="25" t="s">
        <v>97</v>
      </c>
      <c r="L28" s="40"/>
      <c r="M28" s="40"/>
    </row>
    <row r="29" ht="148.5" spans="1:13">
      <c r="A29" s="18" t="s">
        <v>75</v>
      </c>
      <c r="B29" s="19"/>
      <c r="C29" s="27" t="s">
        <v>76</v>
      </c>
      <c r="D29" s="19" t="s">
        <v>64</v>
      </c>
      <c r="E29" s="22" t="s">
        <v>65</v>
      </c>
      <c r="F29" s="21" t="s">
        <v>49</v>
      </c>
      <c r="G29" s="22" t="s">
        <v>66</v>
      </c>
      <c r="H29" s="94">
        <v>0</v>
      </c>
      <c r="I29" s="19"/>
      <c r="J29" s="13"/>
      <c r="K29" s="25" t="s">
        <v>97</v>
      </c>
      <c r="L29" s="40"/>
      <c r="M29" s="40"/>
    </row>
    <row r="30" ht="99" spans="1:13">
      <c r="A30" s="18" t="s">
        <v>77</v>
      </c>
      <c r="B30" s="19"/>
      <c r="C30" s="20" t="s">
        <v>78</v>
      </c>
      <c r="D30" s="22" t="s">
        <v>79</v>
      </c>
      <c r="E30" s="19" t="s">
        <v>50</v>
      </c>
      <c r="F30" s="21" t="s">
        <v>80</v>
      </c>
      <c r="G30" s="19" t="s">
        <v>50</v>
      </c>
      <c r="H30" s="94">
        <v>744</v>
      </c>
      <c r="I30" s="19"/>
      <c r="J30" s="13"/>
      <c r="K30" s="25" t="s">
        <v>97</v>
      </c>
      <c r="L30" s="40"/>
      <c r="M30" s="40"/>
    </row>
    <row r="31" s="2" customFormat="1" ht="49.5" spans="1:64">
      <c r="A31" s="18" t="s">
        <v>81</v>
      </c>
      <c r="B31" s="28"/>
      <c r="C31" s="20" t="s">
        <v>82</v>
      </c>
      <c r="D31" s="20" t="s">
        <v>83</v>
      </c>
      <c r="E31" s="20" t="s">
        <v>84</v>
      </c>
      <c r="F31" s="20" t="s">
        <v>85</v>
      </c>
      <c r="G31" s="19" t="s">
        <v>86</v>
      </c>
      <c r="H31" s="94">
        <v>0</v>
      </c>
      <c r="I31" s="20"/>
      <c r="J31" s="20"/>
      <c r="K31" s="25" t="s">
        <v>97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</row>
    <row r="32" ht="66" spans="1:13">
      <c r="A32" s="18" t="s">
        <v>87</v>
      </c>
      <c r="B32" s="19"/>
      <c r="C32" s="20" t="s">
        <v>88</v>
      </c>
      <c r="D32" s="19" t="s">
        <v>89</v>
      </c>
      <c r="E32" s="19" t="s">
        <v>90</v>
      </c>
      <c r="F32" s="21" t="s">
        <v>91</v>
      </c>
      <c r="G32" s="19" t="s">
        <v>90</v>
      </c>
      <c r="H32" s="94">
        <v>1</v>
      </c>
      <c r="I32" s="19"/>
      <c r="J32" s="13"/>
      <c r="K32" s="25" t="s">
        <v>97</v>
      </c>
      <c r="L32" s="40"/>
      <c r="M32" s="40"/>
    </row>
    <row r="33" ht="16.5" spans="1:13">
      <c r="A33" s="18"/>
      <c r="B33" s="19"/>
      <c r="C33" s="20"/>
      <c r="D33" s="19"/>
      <c r="E33" s="19"/>
      <c r="F33" s="21"/>
      <c r="G33" s="19"/>
      <c r="H33" s="94"/>
      <c r="I33" s="19"/>
      <c r="J33" s="13"/>
      <c r="K33" s="19"/>
      <c r="L33" s="40"/>
      <c r="M33" s="40"/>
    </row>
    <row r="34" ht="16.5" spans="1:13">
      <c r="A34" s="18"/>
      <c r="B34" s="19"/>
      <c r="C34" s="20"/>
      <c r="D34" s="19"/>
      <c r="E34" s="19"/>
      <c r="F34" s="21"/>
      <c r="G34" s="19"/>
      <c r="H34" s="94"/>
      <c r="I34" s="19"/>
      <c r="J34" s="13"/>
      <c r="K34" s="19"/>
      <c r="L34" s="40"/>
      <c r="M34" s="40"/>
    </row>
    <row r="35" ht="16.5" spans="1:14">
      <c r="A35" s="29" t="s">
        <v>92</v>
      </c>
      <c r="B35" s="19"/>
      <c r="C35" s="17" t="s">
        <v>177</v>
      </c>
      <c r="D35" s="30"/>
      <c r="E35" s="24"/>
      <c r="F35" s="30"/>
      <c r="G35" s="19"/>
      <c r="H35" s="94"/>
      <c r="I35" s="19"/>
      <c r="J35" s="13"/>
      <c r="K35" s="19"/>
      <c r="L35" s="40"/>
      <c r="M35" s="40"/>
      <c r="N35" s="40"/>
    </row>
    <row r="36" ht="148.5" spans="1:14">
      <c r="A36" s="18" t="s">
        <v>94</v>
      </c>
      <c r="B36" s="19"/>
      <c r="C36" s="20" t="s">
        <v>60</v>
      </c>
      <c r="D36" s="30" t="s">
        <v>61</v>
      </c>
      <c r="E36" s="24" t="s">
        <v>48</v>
      </c>
      <c r="F36" s="21" t="s">
        <v>49</v>
      </c>
      <c r="G36" s="19" t="s">
        <v>50</v>
      </c>
      <c r="H36" s="94">
        <f>3541.1/2</f>
        <v>1770.55</v>
      </c>
      <c r="I36" s="19"/>
      <c r="J36" s="13"/>
      <c r="K36" s="19" t="s">
        <v>97</v>
      </c>
      <c r="L36" s="40"/>
      <c r="M36" s="40"/>
      <c r="N36" s="40"/>
    </row>
    <row r="37" ht="148.5" spans="1:14">
      <c r="A37" s="18" t="s">
        <v>102</v>
      </c>
      <c r="B37" s="19"/>
      <c r="C37" s="20" t="s">
        <v>46</v>
      </c>
      <c r="D37" s="19" t="s">
        <v>54</v>
      </c>
      <c r="E37" s="24" t="s">
        <v>48</v>
      </c>
      <c r="F37" s="21" t="s">
        <v>49</v>
      </c>
      <c r="G37" s="22" t="s">
        <v>50</v>
      </c>
      <c r="H37" s="95">
        <f>5.7*17+9.2*4+9*2</f>
        <v>151.7</v>
      </c>
      <c r="I37" s="19"/>
      <c r="J37" s="13"/>
      <c r="K37" s="19" t="s">
        <v>97</v>
      </c>
      <c r="L37" s="40"/>
      <c r="M37" s="40"/>
      <c r="N37" s="40"/>
    </row>
    <row r="38" ht="148.5" spans="1:14">
      <c r="A38" s="18" t="s">
        <v>108</v>
      </c>
      <c r="B38" s="26"/>
      <c r="C38" s="24" t="s">
        <v>100</v>
      </c>
      <c r="D38" s="21" t="s">
        <v>72</v>
      </c>
      <c r="E38" s="22" t="s">
        <v>66</v>
      </c>
      <c r="F38" s="21" t="s">
        <v>49</v>
      </c>
      <c r="G38" s="22" t="s">
        <v>66</v>
      </c>
      <c r="H38" s="96">
        <v>28.32</v>
      </c>
      <c r="I38" s="47"/>
      <c r="J38" s="47"/>
      <c r="K38" s="19" t="s">
        <v>97</v>
      </c>
      <c r="L38" s="40"/>
      <c r="M38" s="40"/>
      <c r="N38" s="40"/>
    </row>
    <row r="39" ht="148.5" spans="1:14">
      <c r="A39" s="18" t="s">
        <v>114</v>
      </c>
      <c r="B39" s="23"/>
      <c r="C39" s="24" t="s">
        <v>53</v>
      </c>
      <c r="D39" s="21" t="s">
        <v>54</v>
      </c>
      <c r="E39" s="25" t="s">
        <v>48</v>
      </c>
      <c r="F39" s="21" t="s">
        <v>49</v>
      </c>
      <c r="G39" s="25" t="s">
        <v>50</v>
      </c>
      <c r="H39" s="94">
        <v>204.4</v>
      </c>
      <c r="I39" s="13"/>
      <c r="J39" s="25"/>
      <c r="K39" s="19" t="s">
        <v>97</v>
      </c>
      <c r="L39" s="40"/>
      <c r="M39" s="40"/>
      <c r="N39" s="40"/>
    </row>
    <row r="40" ht="16.5" spans="1:14">
      <c r="A40" s="29" t="s">
        <v>92</v>
      </c>
      <c r="B40" s="19"/>
      <c r="C40" s="17" t="s">
        <v>178</v>
      </c>
      <c r="D40" s="30"/>
      <c r="E40" s="24"/>
      <c r="F40" s="30"/>
      <c r="G40" s="19"/>
      <c r="H40" s="94"/>
      <c r="I40" s="19"/>
      <c r="J40" s="13"/>
      <c r="K40" s="19"/>
      <c r="L40" s="40"/>
      <c r="M40" s="40"/>
      <c r="N40" s="40"/>
    </row>
    <row r="41" ht="148.5" spans="1:14">
      <c r="A41" s="18" t="s">
        <v>94</v>
      </c>
      <c r="B41" s="19"/>
      <c r="C41" s="20" t="s">
        <v>60</v>
      </c>
      <c r="D41" s="30" t="s">
        <v>61</v>
      </c>
      <c r="E41" s="24" t="s">
        <v>48</v>
      </c>
      <c r="F41" s="21" t="s">
        <v>49</v>
      </c>
      <c r="G41" s="19" t="s">
        <v>50</v>
      </c>
      <c r="H41" s="94">
        <f>1384.6/2</f>
        <v>692.3</v>
      </c>
      <c r="I41" s="19"/>
      <c r="J41" s="13"/>
      <c r="K41" s="19" t="s">
        <v>97</v>
      </c>
      <c r="L41" s="40"/>
      <c r="M41" s="40"/>
      <c r="N41" s="40"/>
    </row>
    <row r="42" ht="148.5" spans="1:14">
      <c r="A42" s="18" t="s">
        <v>102</v>
      </c>
      <c r="B42" s="19"/>
      <c r="C42" s="20" t="s">
        <v>46</v>
      </c>
      <c r="D42" s="19" t="s">
        <v>54</v>
      </c>
      <c r="E42" s="24" t="s">
        <v>48</v>
      </c>
      <c r="F42" s="21" t="s">
        <v>49</v>
      </c>
      <c r="G42" s="22" t="s">
        <v>50</v>
      </c>
      <c r="H42" s="95">
        <f>5.2*6+8.4*2+8.2</f>
        <v>56.2</v>
      </c>
      <c r="I42" s="19"/>
      <c r="J42" s="13"/>
      <c r="K42" s="19" t="s">
        <v>97</v>
      </c>
      <c r="L42" s="40"/>
      <c r="M42" s="40"/>
      <c r="N42" s="40"/>
    </row>
    <row r="43" ht="148.5" spans="1:14">
      <c r="A43" s="18" t="s">
        <v>108</v>
      </c>
      <c r="B43" s="26"/>
      <c r="C43" s="24" t="s">
        <v>100</v>
      </c>
      <c r="D43" s="21" t="s">
        <v>72</v>
      </c>
      <c r="E43" s="22" t="s">
        <v>66</v>
      </c>
      <c r="F43" s="21" t="s">
        <v>49</v>
      </c>
      <c r="G43" s="22" t="s">
        <v>66</v>
      </c>
      <c r="H43" s="96">
        <f>7.56*2</f>
        <v>15.12</v>
      </c>
      <c r="I43" s="47"/>
      <c r="J43" s="47"/>
      <c r="K43" s="19" t="s">
        <v>97</v>
      </c>
      <c r="L43" s="40"/>
      <c r="M43" s="40"/>
      <c r="N43" s="40"/>
    </row>
    <row r="44" ht="148.5" spans="1:14">
      <c r="A44" s="18" t="s">
        <v>114</v>
      </c>
      <c r="B44" s="23"/>
      <c r="C44" s="24" t="s">
        <v>53</v>
      </c>
      <c r="D44" s="21" t="s">
        <v>54</v>
      </c>
      <c r="E44" s="25" t="s">
        <v>48</v>
      </c>
      <c r="F44" s="21" t="s">
        <v>49</v>
      </c>
      <c r="G44" s="25" t="s">
        <v>50</v>
      </c>
      <c r="H44" s="94">
        <f>47.74+66.87</f>
        <v>114.61</v>
      </c>
      <c r="I44" s="13"/>
      <c r="J44" s="25"/>
      <c r="K44" s="19" t="s">
        <v>97</v>
      </c>
      <c r="L44" s="40"/>
      <c r="M44" s="40"/>
      <c r="N44" s="40"/>
    </row>
    <row r="45" ht="16.5" spans="1:14">
      <c r="A45" s="29" t="s">
        <v>92</v>
      </c>
      <c r="B45" s="19"/>
      <c r="C45" s="17" t="s">
        <v>179</v>
      </c>
      <c r="D45" s="30"/>
      <c r="E45" s="24"/>
      <c r="F45" s="30"/>
      <c r="G45" s="19"/>
      <c r="H45" s="94"/>
      <c r="I45" s="19"/>
      <c r="J45" s="13"/>
      <c r="K45" s="19"/>
      <c r="L45" s="40"/>
      <c r="M45" s="40"/>
      <c r="N45" s="40"/>
    </row>
    <row r="46" ht="148.5" spans="1:14">
      <c r="A46" s="18" t="s">
        <v>94</v>
      </c>
      <c r="B46" s="19"/>
      <c r="C46" s="20" t="s">
        <v>60</v>
      </c>
      <c r="D46" s="30" t="s">
        <v>61</v>
      </c>
      <c r="E46" s="24" t="s">
        <v>48</v>
      </c>
      <c r="F46" s="21" t="s">
        <v>49</v>
      </c>
      <c r="G46" s="19" t="s">
        <v>50</v>
      </c>
      <c r="H46" s="94">
        <f>3619.11/2</f>
        <v>1809.555</v>
      </c>
      <c r="I46" s="19"/>
      <c r="J46" s="13"/>
      <c r="K46" s="19" t="s">
        <v>97</v>
      </c>
      <c r="L46" s="40"/>
      <c r="M46" s="40"/>
      <c r="N46" s="40"/>
    </row>
    <row r="47" ht="148.5" spans="1:14">
      <c r="A47" s="18" t="s">
        <v>102</v>
      </c>
      <c r="B47" s="19"/>
      <c r="C47" s="20" t="s">
        <v>46</v>
      </c>
      <c r="D47" s="19" t="s">
        <v>54</v>
      </c>
      <c r="E47" s="24" t="s">
        <v>48</v>
      </c>
      <c r="F47" s="21" t="s">
        <v>49</v>
      </c>
      <c r="G47" s="22" t="s">
        <v>50</v>
      </c>
      <c r="H47" s="96">
        <f>7.56*2+11.16*2+7.73+5.8*13</f>
        <v>120.57</v>
      </c>
      <c r="I47" s="19"/>
      <c r="J47" s="13"/>
      <c r="K47" s="19" t="s">
        <v>97</v>
      </c>
      <c r="L47" s="40"/>
      <c r="M47" s="40"/>
      <c r="N47" s="40"/>
    </row>
    <row r="48" ht="148.5" spans="1:14">
      <c r="A48" s="18" t="s">
        <v>108</v>
      </c>
      <c r="B48" s="26"/>
      <c r="C48" s="24" t="s">
        <v>100</v>
      </c>
      <c r="D48" s="21" t="s">
        <v>72</v>
      </c>
      <c r="E48" s="22" t="s">
        <v>66</v>
      </c>
      <c r="F48" s="21" t="s">
        <v>49</v>
      </c>
      <c r="G48" s="22" t="s">
        <v>66</v>
      </c>
      <c r="H48" s="96">
        <v>7.56</v>
      </c>
      <c r="I48" s="47"/>
      <c r="J48" s="47"/>
      <c r="K48" s="19" t="s">
        <v>97</v>
      </c>
      <c r="L48" s="40"/>
      <c r="M48" s="40"/>
      <c r="N48" s="40"/>
    </row>
    <row r="49" ht="148.5" spans="1:14">
      <c r="A49" s="18" t="s">
        <v>114</v>
      </c>
      <c r="B49" s="23"/>
      <c r="C49" s="24" t="s">
        <v>53</v>
      </c>
      <c r="D49" s="21" t="s">
        <v>54</v>
      </c>
      <c r="E49" s="25" t="s">
        <v>48</v>
      </c>
      <c r="F49" s="21" t="s">
        <v>49</v>
      </c>
      <c r="G49" s="25" t="s">
        <v>50</v>
      </c>
      <c r="H49" s="94">
        <f>48.47+172.38</f>
        <v>220.85</v>
      </c>
      <c r="I49" s="13"/>
      <c r="J49" s="25"/>
      <c r="K49" s="19" t="s">
        <v>97</v>
      </c>
      <c r="L49" s="40"/>
      <c r="M49" s="40"/>
      <c r="N49" s="40"/>
    </row>
    <row r="50" ht="16.5" spans="1:14">
      <c r="A50" s="18"/>
      <c r="B50" s="23"/>
      <c r="C50" s="24"/>
      <c r="D50" s="21"/>
      <c r="E50" s="25"/>
      <c r="F50" s="21"/>
      <c r="G50" s="25"/>
      <c r="H50" s="95"/>
      <c r="I50" s="13"/>
      <c r="J50" s="25"/>
      <c r="K50" s="25"/>
      <c r="L50" s="40"/>
      <c r="M50" s="40"/>
      <c r="N50" s="40"/>
    </row>
    <row r="51" ht="16.5" spans="1:14">
      <c r="A51" s="18"/>
      <c r="B51" s="23"/>
      <c r="C51" s="24"/>
      <c r="D51" s="21"/>
      <c r="E51" s="25"/>
      <c r="F51" s="21"/>
      <c r="G51" s="25"/>
      <c r="H51" s="95"/>
      <c r="I51" s="13"/>
      <c r="J51" s="25"/>
      <c r="K51" s="25"/>
      <c r="L51" s="40"/>
      <c r="M51" s="40"/>
      <c r="N51" s="40"/>
    </row>
    <row r="52" ht="16.5" spans="1:14">
      <c r="A52" s="31">
        <v>1.3</v>
      </c>
      <c r="B52" s="32"/>
      <c r="C52" s="33" t="s">
        <v>120</v>
      </c>
      <c r="D52" s="32"/>
      <c r="E52" s="32"/>
      <c r="F52" s="32"/>
      <c r="G52" s="32"/>
      <c r="H52" s="99"/>
      <c r="I52" s="32"/>
      <c r="J52" s="32"/>
      <c r="K52" s="31"/>
      <c r="L52" s="40"/>
      <c r="M52" s="40"/>
      <c r="N52" s="40"/>
    </row>
    <row r="53" ht="16.5" spans="1:14">
      <c r="A53" s="31"/>
      <c r="B53" s="32"/>
      <c r="C53" s="33" t="s">
        <v>180</v>
      </c>
      <c r="D53" s="32" t="s">
        <v>181</v>
      </c>
      <c r="E53" s="32"/>
      <c r="F53" s="32"/>
      <c r="G53" s="32" t="s">
        <v>66</v>
      </c>
      <c r="H53" s="99">
        <v>237.56</v>
      </c>
      <c r="I53" s="32"/>
      <c r="J53" s="32"/>
      <c r="K53" s="31"/>
      <c r="L53" s="40"/>
      <c r="M53" s="40"/>
      <c r="N53" s="40"/>
    </row>
    <row r="54" ht="148.5" spans="1:14">
      <c r="A54" s="34" t="s">
        <v>121</v>
      </c>
      <c r="B54" s="35"/>
      <c r="C54" s="100" t="s">
        <v>63</v>
      </c>
      <c r="D54" s="21" t="s">
        <v>64</v>
      </c>
      <c r="E54" s="22" t="s">
        <v>182</v>
      </c>
      <c r="F54" s="21" t="s">
        <v>49</v>
      </c>
      <c r="G54" s="22" t="s">
        <v>66</v>
      </c>
      <c r="H54" s="94">
        <v>63.75</v>
      </c>
      <c r="I54" s="19"/>
      <c r="J54" s="13"/>
      <c r="K54" s="19" t="s">
        <v>97</v>
      </c>
      <c r="L54" s="40"/>
      <c r="M54" s="40"/>
      <c r="N54" s="40"/>
    </row>
    <row r="55" ht="148.5" spans="1:14">
      <c r="A55" s="34" t="s">
        <v>122</v>
      </c>
      <c r="B55" s="35"/>
      <c r="C55" s="100" t="s">
        <v>183</v>
      </c>
      <c r="D55" s="21" t="s">
        <v>184</v>
      </c>
      <c r="E55" s="22" t="s">
        <v>185</v>
      </c>
      <c r="F55" s="21" t="s">
        <v>49</v>
      </c>
      <c r="G55" s="101" t="s">
        <v>86</v>
      </c>
      <c r="H55" s="94">
        <v>3</v>
      </c>
      <c r="I55" s="13"/>
      <c r="J55" s="25"/>
      <c r="K55" s="25" t="s">
        <v>97</v>
      </c>
      <c r="L55" s="40"/>
      <c r="M55" s="40"/>
      <c r="N55" s="40"/>
    </row>
    <row r="56" ht="148.5" spans="1:14">
      <c r="A56" s="34" t="s">
        <v>123</v>
      </c>
      <c r="B56" s="35"/>
      <c r="C56" s="100" t="s">
        <v>186</v>
      </c>
      <c r="D56" s="22" t="s">
        <v>187</v>
      </c>
      <c r="E56" s="22" t="s">
        <v>58</v>
      </c>
      <c r="F56" s="21" t="s">
        <v>49</v>
      </c>
      <c r="G56" s="101" t="s">
        <v>50</v>
      </c>
      <c r="H56" s="94">
        <v>6</v>
      </c>
      <c r="I56" s="47"/>
      <c r="J56" s="47"/>
      <c r="K56" s="25" t="s">
        <v>97</v>
      </c>
      <c r="L56" s="40"/>
      <c r="M56" s="40"/>
      <c r="N56" s="40"/>
    </row>
    <row r="57" ht="148.5" spans="1:14">
      <c r="A57" s="34" t="s">
        <v>125</v>
      </c>
      <c r="B57" s="37"/>
      <c r="C57" s="100" t="s">
        <v>188</v>
      </c>
      <c r="D57" s="24" t="s">
        <v>187</v>
      </c>
      <c r="E57" s="22" t="s">
        <v>58</v>
      </c>
      <c r="F57" s="21" t="s">
        <v>49</v>
      </c>
      <c r="G57" s="101" t="s">
        <v>50</v>
      </c>
      <c r="H57" s="94">
        <v>6</v>
      </c>
      <c r="I57" s="24"/>
      <c r="J57" s="24"/>
      <c r="K57" s="22" t="s">
        <v>97</v>
      </c>
      <c r="L57" s="40"/>
      <c r="M57" s="40"/>
      <c r="N57" s="40"/>
    </row>
    <row r="58" customFormat="1" ht="28.5" customHeight="1" spans="1:11">
      <c r="A58" s="38" t="s">
        <v>130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ht="16.5" spans="1:14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39"/>
      <c r="L59" s="40"/>
      <c r="M59" s="40"/>
      <c r="N59" s="40"/>
    </row>
    <row r="60" ht="16.5" spans="1:14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39"/>
      <c r="L60" s="40"/>
      <c r="M60" s="40"/>
      <c r="N60" s="40"/>
    </row>
    <row r="61" ht="16.5" spans="1:14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39"/>
      <c r="L61" s="40"/>
      <c r="M61" s="40"/>
      <c r="N61" s="40"/>
    </row>
    <row r="62" ht="16.5" spans="1:14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39"/>
      <c r="L62" s="40"/>
      <c r="M62" s="40"/>
      <c r="N62" s="40"/>
    </row>
  </sheetData>
  <mergeCells count="14">
    <mergeCell ref="A1:K1"/>
    <mergeCell ref="A2:K2"/>
    <mergeCell ref="I3:J3"/>
    <mergeCell ref="C5:D5"/>
    <mergeCell ref="A58:K5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33"/>
  <sheetViews>
    <sheetView view="pageBreakPreview" zoomScale="80" zoomScaleNormal="100" workbookViewId="0">
      <selection activeCell="A1" sqref="A1:K1"/>
    </sheetView>
  </sheetViews>
  <sheetFormatPr defaultColWidth="9" defaultRowHeight="13.5"/>
  <cols>
    <col min="1" max="1" width="10.6333333333333" style="3" customWidth="1"/>
    <col min="2" max="2" width="10.6333333333333" style="88" customWidth="1"/>
    <col min="3" max="5" width="30.6333333333333" style="88" customWidth="1"/>
    <col min="6" max="6" width="50.6333333333333" style="88" customWidth="1"/>
    <col min="7" max="10" width="10.6333333333333" style="88" customWidth="1"/>
    <col min="11" max="11" width="10.6333333333333" style="3" customWidth="1"/>
    <col min="12" max="16384" width="9" style="88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25" customHeight="1" spans="1:14">
      <c r="A5" s="13">
        <v>1</v>
      </c>
      <c r="B5" s="13"/>
      <c r="C5" s="14" t="s">
        <v>18</v>
      </c>
      <c r="D5" s="15"/>
      <c r="E5" s="16"/>
      <c r="F5" s="16"/>
      <c r="G5" s="16"/>
      <c r="H5" s="16"/>
      <c r="I5" s="16"/>
      <c r="J5" s="16"/>
      <c r="K5" s="46"/>
      <c r="L5" s="92"/>
      <c r="M5" s="92"/>
      <c r="N5" s="92"/>
    </row>
    <row r="6" ht="16.5" spans="1:14">
      <c r="A6" s="13" t="s">
        <v>43</v>
      </c>
      <c r="B6" s="13"/>
      <c r="C6" s="17" t="s">
        <v>44</v>
      </c>
      <c r="D6" s="16"/>
      <c r="E6" s="16"/>
      <c r="F6" s="16"/>
      <c r="G6" s="16"/>
      <c r="H6" s="16"/>
      <c r="I6" s="16"/>
      <c r="J6" s="16"/>
      <c r="K6" s="46"/>
      <c r="L6" s="92"/>
      <c r="M6" s="92"/>
      <c r="N6" s="92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710.6</v>
      </c>
      <c r="I7" s="19"/>
      <c r="J7" s="13"/>
      <c r="K7" s="19" t="s">
        <v>51</v>
      </c>
    </row>
    <row r="8" ht="148.5" spans="1:13">
      <c r="A8" s="18" t="s">
        <v>52</v>
      </c>
      <c r="B8" s="89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550.2</v>
      </c>
      <c r="I8" s="13"/>
      <c r="J8" s="25"/>
      <c r="K8" s="25" t="s">
        <v>51</v>
      </c>
      <c r="L8" s="92"/>
      <c r="M8" s="92"/>
    </row>
    <row r="9" ht="148.5" spans="1:13">
      <c r="A9" s="18" t="s">
        <v>55</v>
      </c>
      <c r="B9" s="90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37">
        <v>341.4</v>
      </c>
      <c r="I9" s="47"/>
      <c r="J9" s="47"/>
      <c r="K9" s="25" t="s">
        <v>51</v>
      </c>
      <c r="L9" s="92"/>
      <c r="M9" s="92"/>
    </row>
    <row r="10" ht="148.5" spans="1:13">
      <c r="A10" s="18" t="s">
        <v>59</v>
      </c>
      <c r="B10" s="89"/>
      <c r="C10" s="24" t="s">
        <v>60</v>
      </c>
      <c r="D10" s="22" t="s">
        <v>61</v>
      </c>
      <c r="E10" s="22" t="s">
        <v>48</v>
      </c>
      <c r="F10" s="21" t="s">
        <v>49</v>
      </c>
      <c r="G10" s="25" t="s">
        <v>50</v>
      </c>
      <c r="H10" s="25">
        <v>11076.87</v>
      </c>
      <c r="I10" s="13"/>
      <c r="J10" s="25"/>
      <c r="K10" s="25" t="s">
        <v>51</v>
      </c>
      <c r="L10" s="92"/>
      <c r="M10" s="92"/>
    </row>
    <row r="11" ht="148.5" spans="1:13">
      <c r="A11" s="18" t="s">
        <v>62</v>
      </c>
      <c r="B11" s="89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264.6</v>
      </c>
      <c r="I11" s="13"/>
      <c r="J11" s="25"/>
      <c r="K11" s="25" t="s">
        <v>51</v>
      </c>
      <c r="L11" s="92"/>
      <c r="M11" s="92"/>
    </row>
    <row r="12" ht="148.5" spans="1:13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678.3</v>
      </c>
      <c r="I12" s="13"/>
      <c r="J12" s="25"/>
      <c r="K12" s="25" t="s">
        <v>51</v>
      </c>
      <c r="L12" s="92"/>
      <c r="M12" s="92"/>
    </row>
    <row r="13" ht="148.5" spans="1:13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147.76</v>
      </c>
      <c r="I13" s="19"/>
      <c r="J13" s="13"/>
      <c r="K13" s="19" t="s">
        <v>51</v>
      </c>
      <c r="L13" s="92"/>
      <c r="M13" s="92"/>
    </row>
    <row r="14" ht="148.5" spans="1:13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36</v>
      </c>
      <c r="I14" s="19"/>
      <c r="J14" s="13"/>
      <c r="K14" s="19" t="s">
        <v>51</v>
      </c>
      <c r="L14" s="92"/>
      <c r="M14" s="92"/>
    </row>
    <row r="15" ht="148.5" spans="1:13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141</v>
      </c>
      <c r="I15" s="19"/>
      <c r="J15" s="13"/>
      <c r="K15" s="19" t="s">
        <v>51</v>
      </c>
      <c r="L15" s="92"/>
      <c r="M15" s="92"/>
    </row>
    <row r="16" ht="99" customHeight="1" spans="1:13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19">
        <v>524</v>
      </c>
      <c r="I16" s="19"/>
      <c r="J16" s="13"/>
      <c r="K16" s="19" t="s">
        <v>51</v>
      </c>
      <c r="L16" s="92"/>
      <c r="M16" s="92"/>
    </row>
    <row r="17" s="87" customFormat="1" ht="49.5" customHeight="1" spans="1:64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19">
        <v>4</v>
      </c>
      <c r="I17" s="20"/>
      <c r="J17" s="20"/>
      <c r="K17" s="19" t="s">
        <v>51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</row>
    <row r="18" ht="66" spans="1:13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19" t="s">
        <v>51</v>
      </c>
      <c r="L18" s="92"/>
      <c r="M18" s="92"/>
    </row>
    <row r="19" ht="16.5" spans="1:14">
      <c r="A19" s="29" t="s">
        <v>92</v>
      </c>
      <c r="B19" s="19"/>
      <c r="C19" s="17" t="s">
        <v>189</v>
      </c>
      <c r="D19" s="30"/>
      <c r="E19" s="24"/>
      <c r="F19" s="30"/>
      <c r="G19" s="19"/>
      <c r="H19" s="19"/>
      <c r="I19" s="19"/>
      <c r="J19" s="13"/>
      <c r="K19" s="19"/>
      <c r="L19" s="92"/>
      <c r="M19" s="92"/>
      <c r="N19" s="92"/>
    </row>
    <row r="20" ht="148.5" spans="1:14">
      <c r="A20" s="18" t="s">
        <v>94</v>
      </c>
      <c r="B20" s="19"/>
      <c r="C20" s="20" t="s">
        <v>60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2859.15</v>
      </c>
      <c r="I20" s="19"/>
      <c r="J20" s="13"/>
      <c r="K20" s="19" t="s">
        <v>97</v>
      </c>
      <c r="L20" s="92"/>
      <c r="M20" s="92"/>
      <c r="N20" s="92"/>
    </row>
    <row r="21" ht="148.5" spans="1:14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19">
        <v>382.7</v>
      </c>
      <c r="I21" s="19"/>
      <c r="J21" s="13"/>
      <c r="K21" s="19" t="s">
        <v>97</v>
      </c>
      <c r="L21" s="92"/>
      <c r="M21" s="92"/>
      <c r="N21" s="92"/>
    </row>
    <row r="22" ht="148.5" spans="1:14">
      <c r="A22" s="18" t="s">
        <v>108</v>
      </c>
      <c r="B22" s="90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37">
        <v>198</v>
      </c>
      <c r="I22" s="47"/>
      <c r="J22" s="47"/>
      <c r="K22" s="19" t="s">
        <v>97</v>
      </c>
      <c r="L22" s="92"/>
      <c r="M22" s="92"/>
      <c r="N22" s="92"/>
    </row>
    <row r="23" ht="148.5" customHeight="1" spans="1:14">
      <c r="A23" s="18" t="s">
        <v>114</v>
      </c>
      <c r="B23" s="89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395.5</v>
      </c>
      <c r="I23" s="13"/>
      <c r="J23" s="25"/>
      <c r="K23" s="19" t="s">
        <v>97</v>
      </c>
      <c r="L23" s="92"/>
      <c r="M23" s="92"/>
      <c r="N23" s="92"/>
    </row>
    <row r="24" ht="16.5" spans="1:14">
      <c r="A24" s="31">
        <v>1.3</v>
      </c>
      <c r="B24" s="91"/>
      <c r="C24" s="33" t="s">
        <v>120</v>
      </c>
      <c r="D24" s="91"/>
      <c r="E24" s="91"/>
      <c r="F24" s="91"/>
      <c r="G24" s="91"/>
      <c r="H24" s="91"/>
      <c r="I24" s="91"/>
      <c r="J24" s="91"/>
      <c r="K24" s="31"/>
      <c r="L24" s="92"/>
      <c r="M24" s="92"/>
      <c r="N24" s="92"/>
    </row>
    <row r="25" ht="148.5" spans="1:14">
      <c r="A25" s="34" t="s">
        <v>121</v>
      </c>
      <c r="B25" s="35"/>
      <c r="C25" s="20" t="s">
        <v>46</v>
      </c>
      <c r="D25" s="21" t="s">
        <v>54</v>
      </c>
      <c r="E25" s="22" t="s">
        <v>48</v>
      </c>
      <c r="F25" s="21" t="s">
        <v>49</v>
      </c>
      <c r="G25" s="19" t="s">
        <v>50</v>
      </c>
      <c r="H25" s="19">
        <v>0</v>
      </c>
      <c r="I25" s="19"/>
      <c r="J25" s="13"/>
      <c r="K25" s="19" t="s">
        <v>97</v>
      </c>
      <c r="L25" s="92"/>
      <c r="M25" s="92"/>
      <c r="N25" s="92"/>
    </row>
    <row r="26" ht="148.5" spans="1:14">
      <c r="A26" s="34" t="s">
        <v>122</v>
      </c>
      <c r="B26" s="35"/>
      <c r="C26" s="24" t="s">
        <v>53</v>
      </c>
      <c r="D26" s="21" t="s">
        <v>54</v>
      </c>
      <c r="E26" s="22" t="s">
        <v>48</v>
      </c>
      <c r="F26" s="21" t="s">
        <v>49</v>
      </c>
      <c r="G26" s="25" t="s">
        <v>50</v>
      </c>
      <c r="H26" s="25">
        <v>0</v>
      </c>
      <c r="I26" s="13"/>
      <c r="J26" s="25"/>
      <c r="K26" s="19" t="s">
        <v>97</v>
      </c>
      <c r="L26" s="92"/>
      <c r="M26" s="92"/>
      <c r="N26" s="92"/>
    </row>
    <row r="27" ht="148.5" spans="1:14">
      <c r="A27" s="34" t="s">
        <v>123</v>
      </c>
      <c r="B27" s="35"/>
      <c r="C27" s="24" t="s">
        <v>124</v>
      </c>
      <c r="D27" s="22" t="s">
        <v>57</v>
      </c>
      <c r="E27" s="22" t="s">
        <v>58</v>
      </c>
      <c r="F27" s="21" t="s">
        <v>49</v>
      </c>
      <c r="G27" s="25" t="s">
        <v>50</v>
      </c>
      <c r="H27" s="37">
        <v>0</v>
      </c>
      <c r="I27" s="47"/>
      <c r="J27" s="47"/>
      <c r="K27" s="19" t="s">
        <v>97</v>
      </c>
      <c r="L27" s="92"/>
      <c r="M27" s="92"/>
      <c r="N27" s="92"/>
    </row>
    <row r="28" ht="99" spans="1:14">
      <c r="A28" s="34" t="s">
        <v>125</v>
      </c>
      <c r="B28" s="37"/>
      <c r="C28" s="24" t="s">
        <v>126</v>
      </c>
      <c r="D28" s="24" t="s">
        <v>127</v>
      </c>
      <c r="E28" s="24" t="s">
        <v>128</v>
      </c>
      <c r="F28" s="24" t="s">
        <v>129</v>
      </c>
      <c r="G28" s="24" t="s">
        <v>128</v>
      </c>
      <c r="H28" s="37">
        <v>0</v>
      </c>
      <c r="I28" s="24"/>
      <c r="J28" s="24"/>
      <c r="K28" s="19" t="s">
        <v>97</v>
      </c>
      <c r="L28" s="92"/>
      <c r="M28" s="92"/>
      <c r="N28" s="92"/>
    </row>
    <row r="29" customFormat="1" ht="28.5" customHeight="1" spans="1:11">
      <c r="A29" s="38" t="s">
        <v>130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ht="16.5" spans="1:14">
      <c r="A30" s="39"/>
      <c r="B30" s="92"/>
      <c r="C30" s="92"/>
      <c r="D30" s="92"/>
      <c r="E30" s="92"/>
      <c r="F30" s="92"/>
      <c r="G30" s="92"/>
      <c r="H30" s="92"/>
      <c r="I30" s="92"/>
      <c r="J30" s="92"/>
      <c r="K30" s="39"/>
      <c r="L30" s="92"/>
      <c r="M30" s="92"/>
      <c r="N30" s="92"/>
    </row>
    <row r="31" ht="16.5" spans="1:14">
      <c r="A31" s="39"/>
      <c r="B31" s="92"/>
      <c r="C31" s="92"/>
      <c r="D31" s="92"/>
      <c r="E31" s="92"/>
      <c r="F31" s="92"/>
      <c r="G31" s="92"/>
      <c r="H31" s="92"/>
      <c r="I31" s="92"/>
      <c r="J31" s="92"/>
      <c r="K31" s="39"/>
      <c r="L31" s="92"/>
      <c r="M31" s="92"/>
      <c r="N31" s="92"/>
    </row>
    <row r="32" ht="16.5" spans="1:14">
      <c r="A32" s="39"/>
      <c r="B32" s="92"/>
      <c r="C32" s="92"/>
      <c r="D32" s="92"/>
      <c r="E32" s="92"/>
      <c r="F32" s="92"/>
      <c r="G32" s="92"/>
      <c r="H32" s="92"/>
      <c r="I32" s="92"/>
      <c r="J32" s="92"/>
      <c r="K32" s="39"/>
      <c r="L32" s="92"/>
      <c r="M32" s="92"/>
      <c r="N32" s="92"/>
    </row>
    <row r="33" ht="16.5" spans="1:14">
      <c r="A33" s="39"/>
      <c r="B33" s="92"/>
      <c r="C33" s="92"/>
      <c r="D33" s="92"/>
      <c r="E33" s="92"/>
      <c r="F33" s="92"/>
      <c r="G33" s="92"/>
      <c r="H33" s="92"/>
      <c r="I33" s="92"/>
      <c r="J33" s="92"/>
      <c r="K33" s="39"/>
      <c r="L33" s="92"/>
      <c r="M33" s="92"/>
      <c r="N33" s="92"/>
    </row>
  </sheetData>
  <mergeCells count="14">
    <mergeCell ref="A1:K1"/>
    <mergeCell ref="A2:K2"/>
    <mergeCell ref="I3:J3"/>
    <mergeCell ref="C5:D5"/>
    <mergeCell ref="A29:K29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33"/>
  <sheetViews>
    <sheetView view="pageBreakPreview" zoomScale="80" zoomScaleNormal="100" workbookViewId="0">
      <selection activeCell="A1" sqref="A1:K1"/>
    </sheetView>
  </sheetViews>
  <sheetFormatPr defaultColWidth="9" defaultRowHeight="13.5"/>
  <cols>
    <col min="1" max="1" width="10.6333333333333" style="51" customWidth="1"/>
    <col min="2" max="2" width="10.6333333333333" customWidth="1"/>
    <col min="3" max="5" width="30.6333333333333" customWidth="1"/>
    <col min="6" max="6" width="50.6333333333333" customWidth="1"/>
    <col min="7" max="7" width="10.6333333333333" customWidth="1"/>
    <col min="8" max="8" width="10.6333333333333" style="86" customWidth="1"/>
    <col min="9" max="10" width="10.6333333333333" customWidth="1"/>
    <col min="11" max="11" width="10.6333333333333" style="51" customWidth="1"/>
  </cols>
  <sheetData>
    <row r="1" s="1" customFormat="1" ht="32" customHeight="1" spans="1:11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  <c r="K1" s="41"/>
    </row>
    <row r="2" s="1" customFormat="1" ht="32" customHeight="1" spans="1:11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  <c r="K2" s="42"/>
    </row>
    <row r="3" s="1" customFormat="1" ht="32" customHeight="1" spans="1:11">
      <c r="A3" s="9" t="s">
        <v>5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9" t="s">
        <v>37</v>
      </c>
      <c r="H3" s="10" t="s">
        <v>38</v>
      </c>
      <c r="I3" s="43" t="s">
        <v>39</v>
      </c>
      <c r="J3" s="44"/>
      <c r="K3" s="9" t="s">
        <v>40</v>
      </c>
    </row>
    <row r="4" s="1" customFormat="1" ht="32" customHeight="1" spans="1:11">
      <c r="A4" s="11"/>
      <c r="B4" s="11"/>
      <c r="C4" s="11"/>
      <c r="D4" s="11"/>
      <c r="E4" s="11"/>
      <c r="F4" s="11"/>
      <c r="G4" s="11"/>
      <c r="H4" s="12"/>
      <c r="I4" s="45" t="s">
        <v>41</v>
      </c>
      <c r="J4" s="45" t="s">
        <v>42</v>
      </c>
      <c r="K4" s="11"/>
    </row>
    <row r="5" ht="24" customHeight="1" spans="1:11">
      <c r="A5" s="13">
        <v>1</v>
      </c>
      <c r="B5" s="13"/>
      <c r="C5" s="14" t="s">
        <v>20</v>
      </c>
      <c r="D5" s="15"/>
      <c r="E5" s="16"/>
      <c r="F5" s="16"/>
      <c r="G5" s="16"/>
      <c r="H5" s="46"/>
      <c r="I5" s="16"/>
      <c r="J5" s="16"/>
      <c r="K5" s="46"/>
    </row>
    <row r="6" ht="16" customHeight="1" spans="1:11">
      <c r="A6" s="13" t="s">
        <v>43</v>
      </c>
      <c r="B6" s="13"/>
      <c r="C6" s="17" t="s">
        <v>44</v>
      </c>
      <c r="D6" s="16"/>
      <c r="E6" s="16"/>
      <c r="F6" s="16"/>
      <c r="G6" s="16"/>
      <c r="H6" s="46"/>
      <c r="I6" s="16"/>
      <c r="J6" s="16"/>
      <c r="K6" s="46"/>
    </row>
    <row r="7" ht="148.5" spans="1:11">
      <c r="A7" s="18" t="s">
        <v>45</v>
      </c>
      <c r="B7" s="19"/>
      <c r="C7" s="20" t="s">
        <v>46</v>
      </c>
      <c r="D7" s="21" t="s">
        <v>54</v>
      </c>
      <c r="E7" s="22" t="s">
        <v>48</v>
      </c>
      <c r="F7" s="21" t="s">
        <v>49</v>
      </c>
      <c r="G7" s="19" t="s">
        <v>50</v>
      </c>
      <c r="H7" s="19">
        <v>701.14</v>
      </c>
      <c r="I7" s="19"/>
      <c r="J7" s="13"/>
      <c r="K7" s="19" t="s">
        <v>51</v>
      </c>
    </row>
    <row r="8" ht="148.5" spans="1:11">
      <c r="A8" s="18" t="s">
        <v>52</v>
      </c>
      <c r="B8" s="23"/>
      <c r="C8" s="24" t="s">
        <v>53</v>
      </c>
      <c r="D8" s="21" t="s">
        <v>54</v>
      </c>
      <c r="E8" s="25" t="s">
        <v>48</v>
      </c>
      <c r="F8" s="21" t="s">
        <v>49</v>
      </c>
      <c r="G8" s="25" t="s">
        <v>50</v>
      </c>
      <c r="H8" s="25">
        <v>269.94</v>
      </c>
      <c r="I8" s="13"/>
      <c r="J8" s="25"/>
      <c r="K8" s="25" t="s">
        <v>51</v>
      </c>
    </row>
    <row r="9" ht="148.5" spans="1:11">
      <c r="A9" s="18" t="s">
        <v>55</v>
      </c>
      <c r="B9" s="26"/>
      <c r="C9" s="24" t="s">
        <v>56</v>
      </c>
      <c r="D9" s="22" t="s">
        <v>57</v>
      </c>
      <c r="E9" s="22" t="s">
        <v>58</v>
      </c>
      <c r="F9" s="21" t="s">
        <v>49</v>
      </c>
      <c r="G9" s="25" t="s">
        <v>50</v>
      </c>
      <c r="H9" s="37">
        <v>293.9</v>
      </c>
      <c r="I9" s="47"/>
      <c r="J9" s="47"/>
      <c r="K9" s="25" t="s">
        <v>51</v>
      </c>
    </row>
    <row r="10" ht="148.5" spans="1:11">
      <c r="A10" s="18" t="s">
        <v>59</v>
      </c>
      <c r="B10" s="23"/>
      <c r="C10" s="24" t="s">
        <v>60</v>
      </c>
      <c r="D10" s="22" t="s">
        <v>61</v>
      </c>
      <c r="E10" s="22" t="s">
        <v>48</v>
      </c>
      <c r="F10" s="21" t="s">
        <v>49</v>
      </c>
      <c r="G10" s="25" t="s">
        <v>50</v>
      </c>
      <c r="H10" s="25">
        <v>6134.78</v>
      </c>
      <c r="I10" s="13"/>
      <c r="J10" s="25"/>
      <c r="K10" s="25" t="s">
        <v>51</v>
      </c>
    </row>
    <row r="11" ht="148.5" spans="1:11">
      <c r="A11" s="18" t="s">
        <v>62</v>
      </c>
      <c r="B11" s="23"/>
      <c r="C11" s="24" t="s">
        <v>63</v>
      </c>
      <c r="D11" s="22" t="s">
        <v>64</v>
      </c>
      <c r="E11" s="22" t="s">
        <v>65</v>
      </c>
      <c r="F11" s="21" t="s">
        <v>49</v>
      </c>
      <c r="G11" s="22" t="s">
        <v>66</v>
      </c>
      <c r="H11" s="25">
        <v>381.92</v>
      </c>
      <c r="I11" s="13"/>
      <c r="J11" s="25"/>
      <c r="K11" s="25" t="s">
        <v>51</v>
      </c>
    </row>
    <row r="12" ht="148.5" spans="1:11">
      <c r="A12" s="18" t="s">
        <v>67</v>
      </c>
      <c r="B12" s="19"/>
      <c r="C12" s="24" t="s">
        <v>68</v>
      </c>
      <c r="D12" s="22" t="s">
        <v>64</v>
      </c>
      <c r="E12" s="22" t="s">
        <v>69</v>
      </c>
      <c r="F12" s="21" t="s">
        <v>49</v>
      </c>
      <c r="G12" s="22" t="s">
        <v>50</v>
      </c>
      <c r="H12" s="25">
        <v>565.4</v>
      </c>
      <c r="I12" s="13"/>
      <c r="J12" s="25"/>
      <c r="K12" s="25" t="s">
        <v>51</v>
      </c>
    </row>
    <row r="13" ht="148.5" spans="1:11">
      <c r="A13" s="18" t="s">
        <v>70</v>
      </c>
      <c r="B13" s="19"/>
      <c r="C13" s="20" t="s">
        <v>71</v>
      </c>
      <c r="D13" s="19" t="s">
        <v>72</v>
      </c>
      <c r="E13" s="22" t="s">
        <v>66</v>
      </c>
      <c r="F13" s="21" t="s">
        <v>49</v>
      </c>
      <c r="G13" s="22" t="s">
        <v>66</v>
      </c>
      <c r="H13" s="19">
        <v>127.76</v>
      </c>
      <c r="I13" s="19"/>
      <c r="J13" s="13"/>
      <c r="K13" s="19" t="s">
        <v>51</v>
      </c>
    </row>
    <row r="14" ht="148.5" spans="1:11">
      <c r="A14" s="18" t="s">
        <v>73</v>
      </c>
      <c r="B14" s="19"/>
      <c r="C14" s="20" t="s">
        <v>74</v>
      </c>
      <c r="D14" s="19" t="s">
        <v>64</v>
      </c>
      <c r="E14" s="22" t="s">
        <v>65</v>
      </c>
      <c r="F14" s="21" t="s">
        <v>49</v>
      </c>
      <c r="G14" s="22" t="s">
        <v>66</v>
      </c>
      <c r="H14" s="19">
        <v>187.83</v>
      </c>
      <c r="I14" s="19"/>
      <c r="J14" s="13"/>
      <c r="K14" s="19" t="s">
        <v>51</v>
      </c>
    </row>
    <row r="15" ht="148.5" spans="1:11">
      <c r="A15" s="18" t="s">
        <v>75</v>
      </c>
      <c r="B15" s="19"/>
      <c r="C15" s="27" t="s">
        <v>76</v>
      </c>
      <c r="D15" s="19" t="s">
        <v>64</v>
      </c>
      <c r="E15" s="22" t="s">
        <v>65</v>
      </c>
      <c r="F15" s="21" t="s">
        <v>49</v>
      </c>
      <c r="G15" s="22" t="s">
        <v>66</v>
      </c>
      <c r="H15" s="19">
        <v>75.24</v>
      </c>
      <c r="I15" s="19"/>
      <c r="J15" s="13"/>
      <c r="K15" s="19" t="s">
        <v>51</v>
      </c>
    </row>
    <row r="16" s="49" customFormat="1" ht="99" spans="1:11">
      <c r="A16" s="18" t="s">
        <v>77</v>
      </c>
      <c r="B16" s="19"/>
      <c r="C16" s="20" t="s">
        <v>78</v>
      </c>
      <c r="D16" s="22" t="s">
        <v>79</v>
      </c>
      <c r="E16" s="19" t="s">
        <v>50</v>
      </c>
      <c r="F16" s="21" t="s">
        <v>80</v>
      </c>
      <c r="G16" s="19" t="s">
        <v>50</v>
      </c>
      <c r="H16" s="25">
        <v>245.4</v>
      </c>
      <c r="I16" s="19"/>
      <c r="J16" s="13"/>
      <c r="K16" s="19" t="s">
        <v>51</v>
      </c>
    </row>
    <row r="17" s="50" customFormat="1" ht="49.5" spans="1:61">
      <c r="A17" s="18" t="s">
        <v>81</v>
      </c>
      <c r="B17" s="28"/>
      <c r="C17" s="20" t="s">
        <v>82</v>
      </c>
      <c r="D17" s="20" t="s">
        <v>83</v>
      </c>
      <c r="E17" s="20" t="s">
        <v>84</v>
      </c>
      <c r="F17" s="20" t="s">
        <v>85</v>
      </c>
      <c r="G17" s="19" t="s">
        <v>86</v>
      </c>
      <c r="H17" s="19">
        <v>14</v>
      </c>
      <c r="I17" s="20"/>
      <c r="J17" s="20"/>
      <c r="K17" s="19" t="s">
        <v>51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</row>
    <row r="18" ht="66" spans="1:11">
      <c r="A18" s="18" t="s">
        <v>87</v>
      </c>
      <c r="B18" s="19"/>
      <c r="C18" s="20" t="s">
        <v>88</v>
      </c>
      <c r="D18" s="19" t="s">
        <v>89</v>
      </c>
      <c r="E18" s="19" t="s">
        <v>90</v>
      </c>
      <c r="F18" s="21" t="s">
        <v>91</v>
      </c>
      <c r="G18" s="19" t="s">
        <v>90</v>
      </c>
      <c r="H18" s="19">
        <v>1</v>
      </c>
      <c r="I18" s="19"/>
      <c r="J18" s="13"/>
      <c r="K18" s="19" t="s">
        <v>51</v>
      </c>
    </row>
    <row r="19" ht="16.5" spans="1:11">
      <c r="A19" s="29" t="s">
        <v>92</v>
      </c>
      <c r="B19" s="19"/>
      <c r="C19" s="17" t="s">
        <v>189</v>
      </c>
      <c r="D19" s="30"/>
      <c r="E19" s="24"/>
      <c r="F19" s="30"/>
      <c r="G19" s="19"/>
      <c r="H19" s="19"/>
      <c r="I19" s="19"/>
      <c r="J19" s="13"/>
      <c r="K19" s="19"/>
    </row>
    <row r="20" ht="148.5" spans="1:11">
      <c r="A20" s="18" t="s">
        <v>94</v>
      </c>
      <c r="B20" s="19"/>
      <c r="C20" s="20" t="s">
        <v>60</v>
      </c>
      <c r="D20" s="30" t="s">
        <v>61</v>
      </c>
      <c r="E20" s="24" t="s">
        <v>48</v>
      </c>
      <c r="F20" s="21" t="s">
        <v>49</v>
      </c>
      <c r="G20" s="19" t="s">
        <v>50</v>
      </c>
      <c r="H20" s="19">
        <v>2096.71</v>
      </c>
      <c r="I20" s="19"/>
      <c r="J20" s="13"/>
      <c r="K20" s="19" t="s">
        <v>97</v>
      </c>
    </row>
    <row r="21" ht="148.5" spans="1:11">
      <c r="A21" s="18" t="s">
        <v>102</v>
      </c>
      <c r="B21" s="19"/>
      <c r="C21" s="20" t="s">
        <v>46</v>
      </c>
      <c r="D21" s="19" t="s">
        <v>54</v>
      </c>
      <c r="E21" s="24" t="s">
        <v>48</v>
      </c>
      <c r="F21" s="21" t="s">
        <v>49</v>
      </c>
      <c r="G21" s="22" t="s">
        <v>50</v>
      </c>
      <c r="H21" s="19">
        <v>537.04</v>
      </c>
      <c r="I21" s="19"/>
      <c r="J21" s="13"/>
      <c r="K21" s="19" t="s">
        <v>97</v>
      </c>
    </row>
    <row r="22" ht="148.5" spans="1:11">
      <c r="A22" s="18" t="s">
        <v>108</v>
      </c>
      <c r="B22" s="26"/>
      <c r="C22" s="24" t="s">
        <v>100</v>
      </c>
      <c r="D22" s="21" t="s">
        <v>72</v>
      </c>
      <c r="E22" s="22" t="s">
        <v>66</v>
      </c>
      <c r="F22" s="21" t="s">
        <v>49</v>
      </c>
      <c r="G22" s="22" t="s">
        <v>66</v>
      </c>
      <c r="H22" s="37">
        <v>29.5</v>
      </c>
      <c r="I22" s="47"/>
      <c r="J22" s="47"/>
      <c r="K22" s="19" t="s">
        <v>97</v>
      </c>
    </row>
    <row r="23" s="4" customFormat="1" ht="148.5" spans="1:11">
      <c r="A23" s="18" t="s">
        <v>114</v>
      </c>
      <c r="B23" s="23"/>
      <c r="C23" s="24" t="s">
        <v>53</v>
      </c>
      <c r="D23" s="21" t="s">
        <v>54</v>
      </c>
      <c r="E23" s="25" t="s">
        <v>48</v>
      </c>
      <c r="F23" s="21" t="s">
        <v>49</v>
      </c>
      <c r="G23" s="25" t="s">
        <v>50</v>
      </c>
      <c r="H23" s="25">
        <v>514.1</v>
      </c>
      <c r="I23" s="13"/>
      <c r="J23" s="25"/>
      <c r="K23" s="19" t="s">
        <v>97</v>
      </c>
    </row>
    <row r="24" ht="16.5" spans="1:11">
      <c r="A24" s="31">
        <v>1.3</v>
      </c>
      <c r="B24" s="32"/>
      <c r="C24" s="33" t="s">
        <v>120</v>
      </c>
      <c r="D24" s="32"/>
      <c r="E24" s="32"/>
      <c r="F24" s="32"/>
      <c r="G24" s="32"/>
      <c r="H24" s="31"/>
      <c r="I24" s="32"/>
      <c r="J24" s="32"/>
      <c r="K24" s="31"/>
    </row>
    <row r="25" ht="148.5" spans="1:11">
      <c r="A25" s="34" t="s">
        <v>121</v>
      </c>
      <c r="B25" s="35"/>
      <c r="C25" s="20" t="s">
        <v>46</v>
      </c>
      <c r="D25" s="21" t="s">
        <v>54</v>
      </c>
      <c r="E25" s="22" t="s">
        <v>48</v>
      </c>
      <c r="F25" s="21" t="s">
        <v>49</v>
      </c>
      <c r="G25" s="19" t="s">
        <v>50</v>
      </c>
      <c r="H25" s="19">
        <v>0</v>
      </c>
      <c r="I25" s="19"/>
      <c r="J25" s="13"/>
      <c r="K25" s="19" t="s">
        <v>97</v>
      </c>
    </row>
    <row r="26" ht="148.5" spans="1:11">
      <c r="A26" s="34" t="s">
        <v>122</v>
      </c>
      <c r="B26" s="35"/>
      <c r="C26" s="24" t="s">
        <v>53</v>
      </c>
      <c r="D26" s="21" t="s">
        <v>54</v>
      </c>
      <c r="E26" s="22" t="s">
        <v>48</v>
      </c>
      <c r="F26" s="21" t="s">
        <v>49</v>
      </c>
      <c r="G26" s="25" t="s">
        <v>50</v>
      </c>
      <c r="H26" s="25">
        <v>0</v>
      </c>
      <c r="I26" s="13"/>
      <c r="J26" s="25"/>
      <c r="K26" s="19" t="s">
        <v>97</v>
      </c>
    </row>
    <row r="27" ht="148.5" spans="1:11">
      <c r="A27" s="34" t="s">
        <v>123</v>
      </c>
      <c r="B27" s="35"/>
      <c r="C27" s="24" t="s">
        <v>124</v>
      </c>
      <c r="D27" s="22" t="s">
        <v>57</v>
      </c>
      <c r="E27" s="22" t="s">
        <v>58</v>
      </c>
      <c r="F27" s="21" t="s">
        <v>49</v>
      </c>
      <c r="G27" s="25" t="s">
        <v>50</v>
      </c>
      <c r="H27" s="37">
        <v>0</v>
      </c>
      <c r="I27" s="47"/>
      <c r="J27" s="47"/>
      <c r="K27" s="19" t="s">
        <v>97</v>
      </c>
    </row>
    <row r="28" ht="99" spans="1:11">
      <c r="A28" s="34" t="s">
        <v>125</v>
      </c>
      <c r="B28" s="37"/>
      <c r="C28" s="24" t="s">
        <v>126</v>
      </c>
      <c r="D28" s="24" t="s">
        <v>127</v>
      </c>
      <c r="E28" s="24" t="s">
        <v>128</v>
      </c>
      <c r="F28" s="24" t="s">
        <v>129</v>
      </c>
      <c r="G28" s="24" t="s">
        <v>128</v>
      </c>
      <c r="H28" s="22">
        <v>0</v>
      </c>
      <c r="I28" s="24"/>
      <c r="J28" s="24"/>
      <c r="K28" s="19" t="s">
        <v>97</v>
      </c>
    </row>
    <row r="29" ht="28.5" customHeight="1" spans="1:11">
      <c r="A29" s="38" t="s">
        <v>130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ht="16.5" spans="1:11">
      <c r="A30" s="57"/>
      <c r="B30" s="58"/>
      <c r="C30" s="58"/>
      <c r="D30" s="58"/>
      <c r="E30" s="58"/>
      <c r="F30" s="58"/>
      <c r="G30" s="58"/>
      <c r="H30" s="66"/>
      <c r="I30" s="58"/>
      <c r="J30" s="58"/>
      <c r="K30" s="57"/>
    </row>
    <row r="31" ht="16.5" spans="1:11">
      <c r="A31" s="57"/>
      <c r="B31" s="58"/>
      <c r="C31" s="58"/>
      <c r="D31" s="58"/>
      <c r="E31" s="58"/>
      <c r="F31" s="58"/>
      <c r="G31" s="58"/>
      <c r="H31" s="66"/>
      <c r="I31" s="58"/>
      <c r="J31" s="58"/>
      <c r="K31" s="57"/>
    </row>
    <row r="32" ht="16.5" spans="1:11">
      <c r="A32" s="57"/>
      <c r="B32" s="58"/>
      <c r="C32" s="58"/>
      <c r="D32" s="58"/>
      <c r="E32" s="58"/>
      <c r="F32" s="58"/>
      <c r="G32" s="58"/>
      <c r="H32" s="66"/>
      <c r="I32" s="58"/>
      <c r="J32" s="58"/>
      <c r="K32" s="57"/>
    </row>
    <row r="33" ht="16.5" spans="1:11">
      <c r="A33" s="57"/>
      <c r="B33" s="58"/>
      <c r="C33" s="58"/>
      <c r="D33" s="58"/>
      <c r="E33" s="58"/>
      <c r="F33" s="58"/>
      <c r="G33" s="58"/>
      <c r="H33" s="66"/>
      <c r="I33" s="58"/>
      <c r="J33" s="58"/>
      <c r="K33" s="57"/>
    </row>
  </sheetData>
  <mergeCells count="14">
    <mergeCell ref="A1:K1"/>
    <mergeCell ref="A2:K2"/>
    <mergeCell ref="I3:J3"/>
    <mergeCell ref="C5:D5"/>
    <mergeCell ref="A29:K29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1388888888889" right="0.751388888888889" top="1" bottom="1" header="0.5" footer="0.5"/>
  <pageSetup paperSize="9" scale="40" orientation="portrait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1.深井站</vt:lpstr>
      <vt:lpstr>2.长洲站</vt:lpstr>
      <vt:lpstr>3.洪圣沙站</vt:lpstr>
      <vt:lpstr>4.裕丰围站</vt:lpstr>
      <vt:lpstr>5.大沙东站</vt:lpstr>
      <vt:lpstr>6.姬堂站</vt:lpstr>
      <vt:lpstr>7.加庄站</vt:lpstr>
      <vt:lpstr>8.科丰路站</vt:lpstr>
      <vt:lpstr>9.萝岗站</vt:lpstr>
      <vt:lpstr>10.水西站</vt:lpstr>
      <vt:lpstr>11.水西北站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未定义</cp:lastModifiedBy>
  <cp:revision>5</cp:revision>
  <dcterms:created xsi:type="dcterms:W3CDTF">2016-10-28T09:34:00Z</dcterms:created>
  <cp:lastPrinted>2022-01-14T05:53:00Z</cp:lastPrinted>
  <dcterms:modified xsi:type="dcterms:W3CDTF">2022-01-29T01:25:17Z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431BAA23C9CC48BEB0CA9A466C22E0FD</vt:lpwstr>
  </property>
  <property fmtid="{D5CDD505-2E9C-101B-9397-08002B2CF9AE}" pid="3" name="KSOProductBuildVer">
    <vt:lpwstr>2052-11.1.0.11294</vt:lpwstr>
  </property>
</Properties>
</file>